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4VYWFV1\Downloads\"/>
    </mc:Choice>
  </mc:AlternateContent>
  <bookViews>
    <workbookView xWindow="0" yWindow="0" windowWidth="20490" windowHeight="6315" activeTab="2"/>
  </bookViews>
  <sheets>
    <sheet name="VERIFICACION FINANCIERA" sheetId="66" r:id="rId1"/>
    <sheet name="VERIFICACION JURIDICA" sheetId="65" r:id="rId2"/>
    <sheet name="VERIFICACION TECNICA" sheetId="68" r:id="rId3"/>
    <sheet name="VTE" sheetId="33" r:id="rId4"/>
    <sheet name="CORREC. ARITM." sheetId="56" state="hidden" r:id="rId5"/>
  </sheets>
  <externalReferences>
    <externalReference r:id="rId6"/>
    <externalReference r:id="rId7"/>
    <externalReference r:id="rId8"/>
    <externalReference r:id="rId9"/>
    <externalReference r:id="rId10"/>
    <externalReference r:id="rId11"/>
  </externalReferences>
  <definedNames>
    <definedName name="_Toc212325127" localSheetId="1">'VERIFICACION JURIDICA'!#REF!</definedName>
    <definedName name="_xlnm.Print_Area" localSheetId="0">'VERIFICACION FINANCIERA'!$A$1:$F$32</definedName>
    <definedName name="_xlnm.Print_Area" localSheetId="1">'VERIFICACION JURIDICA'!$A$1:$F$39</definedName>
    <definedName name="_xlnm.Print_Area" localSheetId="2">'VERIFICACION TECNICA'!$A$1:$F$54</definedName>
    <definedName name="ELECTRICA" localSheetId="1">'[1]3.PRESUP. ELECTRICO'!$A$4:$G$212</definedName>
    <definedName name="ELECTRICA">'[2]3.PRESUP. ELECTRICO'!$A$4:$G$212</definedName>
    <definedName name="Export" localSheetId="4" hidden="1">{"'Hoja1'!$A$1:$I$70"}</definedName>
    <definedName name="Export" localSheetId="0" hidden="1">{"'Hoja1'!$A$1:$I$70"}</definedName>
    <definedName name="Export" localSheetId="1" hidden="1">{"'Hoja1'!$A$1:$I$70"}</definedName>
    <definedName name="Export" localSheetId="2" hidden="1">{"'Hoja1'!$A$1:$I$70"}</definedName>
    <definedName name="Export" hidden="1">{"'Hoja1'!$A$1:$I$70"}</definedName>
    <definedName name="formula" localSheetId="4">'[3]VERIFICACION TECNICA'!$A$34:$B$37</definedName>
    <definedName name="formula" localSheetId="0">#REF!</definedName>
    <definedName name="formula" localSheetId="2">'VERIFICACION TECNICA'!#REF!</definedName>
    <definedName name="formula">#REF!</definedName>
    <definedName name="HTML_CodePage" hidden="1">1252</definedName>
    <definedName name="HTML_Control" localSheetId="4" hidden="1">{"'Hoja1'!$A$1:$I$70"}</definedName>
    <definedName name="HTML_Control" localSheetId="0" hidden="1">{"'Hoja1'!$A$1:$I$70"}</definedName>
    <definedName name="HTML_Control" localSheetId="1"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1">'[1]2.PRESUPUESTO OBRA CIVIL'!$A$4:$G$224</definedName>
    <definedName name="OBRA_CIVIL">'[2]2.PRESUPUESTO OBRA CIVIL'!$A$4:$G$224</definedName>
    <definedName name="PROGRAMA" localSheetId="1">'[4]Planes Validar'!$B$2:$B$7</definedName>
    <definedName name="PROGRAMA">'[5]Planes Validar'!$B$2:$B$7</definedName>
    <definedName name="SELECCION" localSheetId="1">[4]Soluciones!$B$7</definedName>
    <definedName name="SELECCION">[5]Soluciones!$B$7</definedName>
    <definedName name="_xlnm.Print_Titles" localSheetId="0">'VERIFICACION FINANCIERA'!$A:$B,'VERIFICACION FINANCIERA'!$1:$11</definedName>
    <definedName name="_xlnm.Print_Titles" localSheetId="1">'VERIFICACION JURIDICA'!$A:$B,'VERIFICACION JURIDICA'!$1:$10</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28" i="68" l="1"/>
  <c r="D28" i="68"/>
  <c r="G3" i="33" l="1"/>
  <c r="K3" i="33" l="1"/>
  <c r="K51" i="33" l="1"/>
  <c r="L51" i="33" s="1"/>
  <c r="K39" i="33"/>
  <c r="L39" i="33" s="1"/>
  <c r="K27" i="33"/>
  <c r="G51" i="33"/>
  <c r="G39" i="33"/>
  <c r="H39" i="33" s="1"/>
  <c r="G27" i="33"/>
  <c r="H27" i="33" l="1"/>
  <c r="G12" i="33"/>
  <c r="H51" i="33"/>
  <c r="G13" i="33"/>
  <c r="L27" i="33"/>
  <c r="K8" i="33"/>
  <c r="K12" i="33"/>
  <c r="H11" i="56"/>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D8" i="33"/>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K13" i="33"/>
  <c r="K6" i="33" s="1"/>
  <c r="G8" i="33" l="1"/>
  <c r="T119" i="56"/>
  <c r="T120" i="56" s="1"/>
  <c r="U120" i="56" s="1"/>
  <c r="N109" i="56"/>
  <c r="Q109" i="56"/>
  <c r="Q110" i="56"/>
  <c r="Q113" i="56"/>
  <c r="Q111" i="56"/>
  <c r="N111" i="56"/>
  <c r="G6" i="33" l="1"/>
  <c r="Q112" i="56"/>
  <c r="Q116" i="56" s="1"/>
  <c r="N113" i="56"/>
  <c r="N110" i="56"/>
  <c r="N112" i="56" s="1"/>
  <c r="K110" i="56"/>
  <c r="K113" i="56"/>
  <c r="K111" i="56"/>
  <c r="K109" i="56"/>
  <c r="G15" i="33" l="1"/>
  <c r="N116" i="56"/>
  <c r="Q119" i="56"/>
  <c r="Q120" i="56" s="1"/>
  <c r="R120" i="56" s="1"/>
  <c r="K112" i="56"/>
  <c r="K116" i="56" s="1"/>
  <c r="K119" i="56" s="1"/>
  <c r="K120" i="56" s="1"/>
  <c r="L120" i="56" s="1"/>
  <c r="N119" i="56" l="1"/>
  <c r="N120" i="56" s="1"/>
  <c r="O120" i="56" s="1"/>
  <c r="C112" i="56"/>
  <c r="I10" i="56"/>
  <c r="H10" i="56"/>
  <c r="X112" i="56" l="1"/>
  <c r="U112" i="56"/>
  <c r="H108" i="56"/>
  <c r="H110" i="56" s="1"/>
  <c r="O112" i="56"/>
  <c r="R112" i="56"/>
  <c r="L112" i="56"/>
  <c r="I112" i="56"/>
  <c r="H113" i="56" l="1"/>
  <c r="H109" i="56"/>
  <c r="H111" i="56"/>
  <c r="F113" i="56"/>
  <c r="H112" i="56" l="1"/>
  <c r="H116" i="56" s="1"/>
  <c r="F110" i="56"/>
  <c r="F111" i="56"/>
  <c r="F109" i="56"/>
  <c r="H119" i="56"/>
  <c r="H120" i="56" s="1"/>
  <c r="I120" i="56" s="1"/>
  <c r="F112" i="56" l="1"/>
  <c r="F114" i="56" s="1"/>
  <c r="Q117" i="56" s="1"/>
  <c r="R117" i="56" s="1"/>
  <c r="I116" i="56" l="1"/>
  <c r="L116" i="56"/>
  <c r="R116" i="56"/>
  <c r="K117" i="56"/>
  <c r="L117" i="56" s="1"/>
  <c r="J122" i="56" s="1"/>
  <c r="H117" i="56"/>
  <c r="I117" i="56" s="1"/>
  <c r="G122" i="56" s="1"/>
  <c r="N117" i="56"/>
  <c r="O117" i="56" s="1"/>
  <c r="O116" i="56"/>
  <c r="M122" i="56" s="1"/>
  <c r="W117" i="56"/>
  <c r="X117" i="56" s="1"/>
  <c r="X116" i="56"/>
  <c r="T117" i="56"/>
  <c r="U117" i="56" s="1"/>
  <c r="U116" i="56"/>
  <c r="S122" i="56" s="1"/>
  <c r="P122" i="56"/>
  <c r="V122" i="56" l="1"/>
  <c r="D12" i="33"/>
  <c r="K15" i="33" l="1"/>
</calcChain>
</file>

<file path=xl/sharedStrings.xml><?xml version="1.0" encoding="utf-8"?>
<sst xmlns="http://schemas.openxmlformats.org/spreadsheetml/2006/main" count="359" uniqueCount="177">
  <si>
    <t>ITEM</t>
  </si>
  <si>
    <t>CANT.</t>
  </si>
  <si>
    <t>UND</t>
  </si>
  <si>
    <t>COSTOS DIRECTOS</t>
  </si>
  <si>
    <t>Utilidad</t>
  </si>
  <si>
    <t>TOTAL AUI</t>
  </si>
  <si>
    <t>Iva sobre utilidad</t>
  </si>
  <si>
    <t>VR.UNITARIO</t>
  </si>
  <si>
    <t>VR.TOTAL</t>
  </si>
  <si>
    <t>DESCRIPCION ACTIVIDAD</t>
  </si>
  <si>
    <t>Administración</t>
  </si>
  <si>
    <t>Imprevistos</t>
  </si>
  <si>
    <t>UNIVERSIDAD DEL CAUCA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</si>
  <si>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</si>
  <si>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</si>
  <si>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</si>
  <si>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</si>
  <si>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</si>
  <si>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</si>
  <si>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</si>
  <si>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</si>
  <si>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</si>
  <si>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</si>
  <si>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</si>
  <si>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</si>
  <si>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</si>
  <si>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</si>
  <si>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</si>
  <si>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</si>
  <si>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</si>
  <si>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</si>
  <si>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</si>
  <si>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</si>
  <si>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</si>
  <si>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</si>
  <si>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</si>
  <si>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</si>
  <si>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</si>
  <si>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</si>
  <si>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</si>
  <si>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</si>
  <si>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</si>
  <si>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</si>
  <si>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</si>
  <si>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</si>
  <si>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</si>
  <si>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</si>
  <si>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</si>
  <si>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</si>
  <si>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</si>
  <si>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</si>
  <si>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</si>
  <si>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</si>
  <si>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</si>
  <si>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</si>
  <si>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</si>
  <si>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</si>
  <si>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</si>
  <si>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</si>
  <si>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CONTRATO 3</t>
  </si>
  <si>
    <t>Contratista - Profesional Especializado</t>
  </si>
  <si>
    <t>OBJETO: MANTENIMIENTO INTEGRAL DE BIENES MUEBLES E INMUEBLES DE LA UNIVERSIDAD DEL CAUCA PARA EL AÑO 2018</t>
  </si>
  <si>
    <t>2.3.2</t>
  </si>
  <si>
    <t>NO</t>
  </si>
  <si>
    <t>30% VALOR TOTAL EJECUTADO (VTE)</t>
  </si>
  <si>
    <t>UNIVERSIDAD DEL CAUCA - VICERRECTORIA ADMINISTRATIVA</t>
  </si>
  <si>
    <t>Contratista</t>
  </si>
  <si>
    <t>NINGUNA</t>
  </si>
  <si>
    <t xml:space="preserve">INFORME DE EVALUACIÓN DE OFERTAS </t>
  </si>
  <si>
    <t xml:space="preserve">VERIFICACIÓN REQUISITOS JURIDICOS HABILITANTES - PROPONENTES </t>
  </si>
  <si>
    <t>OBSERVACION</t>
  </si>
  <si>
    <t>REQUISITOS DE CAPACIDAD JURIDICA</t>
  </si>
  <si>
    <t>CARTA DE PRESENTACIÓN</t>
  </si>
  <si>
    <t>GARANTÍA DE SERIEDAD DE LA PROPUESTA</t>
  </si>
  <si>
    <t xml:space="preserve">EXISTENCIA Y CAPACIDAD LEGAL </t>
  </si>
  <si>
    <t xml:space="preserve">DOCUMENTO DE CONFORMACIÓN DE CONSORCIO O UNION TEMPORAL </t>
  </si>
  <si>
    <t>N.A.</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</si>
  <si>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</si>
  <si>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</si>
  <si>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</si>
  <si>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</si>
  <si>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</si>
  <si>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</si>
  <si>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</si>
  <si>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REGISTRO NACIONAL DE MEDIDAS CORRECTIVAS</t>
  </si>
  <si>
    <t>DEBE SUBSANAR</t>
  </si>
  <si>
    <t>m</t>
  </si>
  <si>
    <t>2.3.1</t>
  </si>
  <si>
    <t>El oferente deberá presentar los siguientes documentos</t>
  </si>
  <si>
    <t>a)</t>
  </si>
  <si>
    <t>b)</t>
  </si>
  <si>
    <t>c)</t>
  </si>
  <si>
    <t>d)</t>
  </si>
  <si>
    <t>e)</t>
  </si>
  <si>
    <t>f)</t>
  </si>
  <si>
    <t>g)</t>
  </si>
  <si>
    <t>h)</t>
  </si>
  <si>
    <t>i)</t>
  </si>
  <si>
    <t>j)</t>
  </si>
  <si>
    <t>k)</t>
  </si>
  <si>
    <t xml:space="preserve">El oferente debe anexar los planos de distribución de equipos en las áreas ajustadas a su tecnología, tanto en área de Servidores, área de condensadoras y del Cuarto Eléctrico.
</t>
  </si>
  <si>
    <t>El oferente debe anexar la modulación de las condensadoras, con el fin de validar si en el área designada se pueden disponer todas las condensadoras o se debe implementar una pasarela
para disposición adicional de equipos.</t>
  </si>
  <si>
    <t>El oferente debe anexar certificación para el diseño y la implementación de sistemas de cableado estructurado del fabricante propuesto para las soluciones de Cableado estructurado</t>
  </si>
  <si>
    <t>El oferente debe anexar certificación de la casa matriz de los productos que incluyen en la oferta y el listado de los servicios de mantenimiento objeto de la invitación a cotizar, donde se evidencie
que son autorizados para la comercialización, distribución autorizada y/o distribución exclusiva</t>
  </si>
  <si>
    <t>El oferente debe anexar certificación de la casa matriz donde se especifique la ubicación del centro de servicio; con la finalidad de validar por parte de la Universidad el cumplimiento de los tiempos de atención máximos requeridos y exigidos en el numeral 32 del anexo 2 condiciones
de servicio</t>
  </si>
  <si>
    <t>El oferente debe anexar información del fabricante de aires acondicionados de precisión donde se pueda verificar el cumplimiento de las especificaciones técnicas relacionadas</t>
  </si>
  <si>
    <t>El oferente debe anexar información del fabricante donde se pueda verificar la Eficiencia del UPS de acuerdo a su porcentaje de Carga, Se fija para todos los oferentes la altitud de Popayán
capital del Departamento del Cauca, se encuentra a una altitud de 1.738 metros sobre el nivel
del mar, msnm, con una temperatura media de 19° C</t>
  </si>
  <si>
    <t>El oferente debe anexar para evaluación por el comité técnico, la modulación del sistema de acondicionamiento y la recomendación para ubicación del gabinete de alto consumo en la
distribución de gabinetes dentro del área</t>
  </si>
  <si>
    <t>El oferente deberá certificar por escrito que su oferta incluye los servicios de mantenimiento preventivo y servicios de atención a incidentes con reemplazo avanzado de  artes en esquema,
tal como se discrimina en el numeral 32 del anexo 2.</t>
  </si>
  <si>
    <t>El Fabricante debe entregar al oferente una carta en la que certifique que sus productos son ofrecidos de forma directa por su filial con presencia y constituida legalmente en bia o a
través de una empresa mayorista constituida legalmente en Colombia o certificación de
comercialización por parte del fabricante en la modalidad de canal autorizado</t>
  </si>
  <si>
    <t>El oferente debe anexar la distribución esquemática de condensadoras en el área, y entregue el diseño de la estructura para fijación de las condensadoras y los pesos de los  quipos y de la estructura propuesta</t>
  </si>
  <si>
    <t xml:space="preserve">El oferente debe anexarlos catálogos y/o fichas técnicas de los equipos
</t>
  </si>
  <si>
    <t>Los oferentes deben entregar aceptación PUNTO A PUNTO dando por entendido, aceptado y cumplido, cada uno de los ítems mencionados en los anexos 2, 4 y 5 que hacen parte integral
de este documento</t>
  </si>
  <si>
    <t xml:space="preserve">MÁXIMO tres (03) contratos de construcción y/o implementación y/o suministro y/o puesta en funcionamiento de Data Centers y cuya sumatoria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relacionadas con el objeto del presente proceso requerido por la
Universidad. Los contratos que aporte el oferente para demostrar su experiencia, deberán haberse
ejecutado y liquidado antes del cierre de la presente convocatoria.
</t>
  </si>
  <si>
    <t>OBJETO: CONSTRUCCIÓN, SUMINISTRO, IMPLEMENTACION Y PUESTA EN FUNCIONAMIENTO DE DATACENTER PARA LA UNIVERSIDAD DEL CAUCA UBICADO EN EL EDIFICIO DE LA DIVISIÓN
DE TECNOLOGÍAS DE LA INFORMACIÓN Y LAS COMUNICACIONES</t>
  </si>
  <si>
    <t>LICITACIÓN PÚBLICA N° 039-2018</t>
  </si>
  <si>
    <t>VALOR TOTAL EJECUTADO 
PO = $3.104.922.850</t>
  </si>
  <si>
    <t>En caso de estructura plural, el oferente que aporte más del 40% de la experiencia específica relacionada con el criterio de VTE, debe tener por lo menos una participación del 40%. Cada uno de los integrantes del proponente plural deberá aportar por lo menos una experiencia específica del 30%, cumpliendo con los requisitos exigidos en este numeral.</t>
  </si>
  <si>
    <t>2.3.3</t>
  </si>
  <si>
    <t>LICITACION No. 039-2018</t>
  </si>
  <si>
    <t>UNION TEMPORAL DATA CAUCA 2018</t>
  </si>
  <si>
    <t>UNSPSC
39121900
72151500
39122200</t>
  </si>
  <si>
    <t>UNSPSC
26121600
72151500
39122200</t>
  </si>
  <si>
    <t>UNSPSC
43223300
72151500
39122100</t>
  </si>
  <si>
    <t>ARUS S.A</t>
  </si>
  <si>
    <t>EL CONSORCIADO NETCOM NO APORTA LAS FACTURAS DE LOS ELEMENTOS SUMINISTRADOS Y/O CERTIFICACION CONTABLE DE PAGO DEL CONTRATO SUSCRITO CON EL CONSORCIO CONSTRUTEC 2011. DE IGUAL MANERA DEBE APORTAR LAS FACTURAS O CERTIFICACION CONTABLE DEL CONTRATO SUSCRITO ENTRE EL CONSORCIADO AQSERV S.A.S Y LA EMPRESA DE RECURSOS TECNOLOGICOS</t>
  </si>
  <si>
    <t>UNSPSC
26121600
39122200
43221700</t>
  </si>
  <si>
    <t>Profesional Universitario</t>
  </si>
  <si>
    <t>CONVOCATORIA PÚBLICA N° 039-2018</t>
  </si>
  <si>
    <t>Popayán, 21 de diciembre de 2018</t>
  </si>
  <si>
    <t>Presupuesto Oficial: $3,104,922,850</t>
  </si>
  <si>
    <t>OBJETO: CONSTRUCCIÓN, SUMINISTRO, IMPLEMENTACION Y PUESTA EN FUNCIONAMIENTO DE DATACENTER PARA LA UNIVERSIDAD DEL CAUCA UBICADO EN EL EDIFICIO DE LA DIVISIÓN DE TECNOLOGÍAS DE LA INFORMACIÓN Y LAS COMUNICACIONES</t>
  </si>
  <si>
    <t>UNION TEMPORAL DATACAUCA 2018</t>
  </si>
  <si>
    <t>ARUS S.A.</t>
  </si>
  <si>
    <t>NO APORTA EL RECIBO O CONSTANCIA DE PAGO</t>
  </si>
  <si>
    <t>AUTORIZACIÓN PARA COMPROMETER A LA SOCIEDAD</t>
  </si>
  <si>
    <t>CARTA DE ACEPTACIÓN DEL PRESUPUESTO OFICIAL</t>
  </si>
  <si>
    <t xml:space="preserve">PAZ Y SALVO EXPEDIDO POR LA DIVISIÓN DE GESTIÓN FINANCIERA DE LA
UNIVERSIDAD DEL CAUCA
</t>
  </si>
  <si>
    <t xml:space="preserve">LADY CRISTINA PAZ MBURBANO </t>
  </si>
  <si>
    <t>ABOGADA</t>
  </si>
  <si>
    <t>NO CUMPLE</t>
  </si>
  <si>
    <r>
      <rPr>
        <b/>
        <u/>
        <sz val="12"/>
        <rFont val="Arial Narrow"/>
        <family val="2"/>
      </rPr>
      <t>Director del proyecto</t>
    </r>
    <r>
      <rPr>
        <sz val="12"/>
        <rFont val="Arial Narrow"/>
        <family val="2"/>
      </rPr>
      <t xml:space="preserve">. Ingeniero eléctrico, electricista, electrónico o industrial. 
10 años o más de experiencia general y experiencia específica de 2 años como Director de proyectos de tecnología o con objetos similares o relacionados al de la presente convocatoria.
La experiencia general se certifica con la presentación de
la tarjeta profesional y el tiempo cuenta a partir de la
expedición de la misma. La experiencia especifica
mediante certificaciones expedidas o suscritas por la
Entidad Contratante y/o la certificación de la Empresa que
ejecutó el proyecto, a la que se debe adjuntar copia del
respectivo contrato laboral o de prestación de servicios. Se
debe adjuntar en todo caso acta de recibo final o acta de
liquidación o certificación de la Entidad contratante. No se
admiten auto certificaciones
</t>
    </r>
  </si>
  <si>
    <r>
      <t>•</t>
    </r>
    <r>
      <rPr>
        <b/>
        <u/>
        <sz val="12"/>
        <rFont val="Arial Narrow"/>
        <family val="2"/>
      </rPr>
      <t>Ingeniero Residente del proyecto</t>
    </r>
    <r>
      <rPr>
        <sz val="12"/>
        <rFont val="Arial Narrow"/>
        <family val="2"/>
      </rPr>
      <t xml:space="preserve">. Ing. Eléctrico, Electricista o Electrónico Ingeniero con mínimo 5 años de experiencia general.
Experiencia específica de 3 años o más con Data Centers.
La experiencia general se certifica con la presentación de la tarjeta profesional y el tiempo cuenta a partir de la expedición de la misma. La experiencia especifica mediante certificaciones expedidas o suscritas por la Entidad Contratante y/o la certificación de la Empresa que ejecutó el proyecto, a la que se debe adjuntar copia del respectivo contrato laboral o de prestación de servicios. Se debe adjuntar en todo caso acta de recibo final o acta de liquidación o certificación de la Entidad contratante. No se admiten auto certificaciones.
</t>
    </r>
  </si>
  <si>
    <r>
      <t xml:space="preserve">• </t>
    </r>
    <r>
      <rPr>
        <b/>
        <u/>
        <sz val="12"/>
        <rFont val="Arial Narrow"/>
        <family val="2"/>
      </rPr>
      <t xml:space="preserve">Residente de obra Civil. 
</t>
    </r>
    <r>
      <rPr>
        <sz val="12"/>
        <rFont val="Arial Narrow"/>
        <family val="2"/>
      </rPr>
      <t>Experiencia general mínima de 8 años.</t>
    </r>
    <r>
      <rPr>
        <b/>
        <u/>
        <sz val="12"/>
        <rFont val="Arial Narrow"/>
        <family val="2"/>
      </rPr>
      <t xml:space="preserve">
</t>
    </r>
    <r>
      <rPr>
        <sz val="12"/>
        <rFont val="Arial Narrow"/>
        <family val="2"/>
      </rPr>
      <t>Experiencia específica de 2 años en construcción y/o mantenimiento y/o implementación de obras relacionadas con la construcción de data centers.
La experiencia general se certifica con la presentación de la tarjeta profesional y el tiempo cuenta a partir de la expedición de la misma. La experiencia especifica mediante certificaciones expedidas o suscritas por la Entidad Contratante y/o la certificación de la Empresa que ejecutó el proyecto, a la que se debe adjuntar copia del respectivo contrato laboral o de prestación de servicios. Se debe adjuntar en todo caso acta de recibo final o acta de liquidación o certificación de la Entidad contratante. No se admiten auto certificaciones.</t>
    </r>
  </si>
  <si>
    <r>
      <t xml:space="preserve">• </t>
    </r>
    <r>
      <rPr>
        <b/>
        <u/>
        <sz val="12"/>
        <rFont val="Arial Narrow"/>
        <family val="2"/>
      </rPr>
      <t xml:space="preserve">Ingeniero Industrial o profesional en salud ocupacional o profesional con especialización en salud ocupacional
Residente
</t>
    </r>
    <r>
      <rPr>
        <sz val="12"/>
        <rFont val="Arial Narrow"/>
        <family val="2"/>
      </rPr>
      <t>SISO en seguridad y salud en el trabajo con al menos tres (3) años de experiencia general.
La experiencia contada a partir de expedición de la resolución que le concede licencia para prestar servicios en salud ocupacional con 100% de disponibilidad de tiempo en obra. La licencia deberá estar vigente a la fecha de cierre de la presente convocatoria.</t>
    </r>
  </si>
  <si>
    <t>La documentación aportada no permite verificar experiencia relacionada, es necesario aclarar y adjuntar certificaciones y/o actas de liquidación y/o recibo final donde se pueda verificar lo requerido en el pliego de condiciones</t>
  </si>
  <si>
    <t>Presenta certificación expedida por Empresa, pero no adjunta contrato laboral o de prestación de servicios. Así mismo, no adjunta certificaciones y/o actas de liquidación y/o recibo final, conforme a las condiciones descritas en el pliego de condiciones.</t>
  </si>
  <si>
    <t>La expericiencia especifica no hace referencia a la experencia relacionada requerida</t>
  </si>
  <si>
    <t>Aunque en su hoja de vida relaciona titulo profesional en salud ocuacional no adjunta el respectivo soporte y no adjunta carta de disponibilidad del 100% en obra en caso de ser adjudicataria la firma oferente.</t>
  </si>
  <si>
    <t>Es ingeniero industrial con especializacion en salud ocupacional.
No adjunta carta de disponibilidad del 100% en obra en caso de ser adjudicataria la firma oferente.</t>
  </si>
  <si>
    <t>Verificación del Anexo No. 02 RFP FINAL DATACENTER UNICAUCA</t>
  </si>
  <si>
    <t>Anexo No. 02 RFP FINAL DATACENTER UNICAUCA</t>
  </si>
  <si>
    <t>1.3</t>
  </si>
  <si>
    <t xml:space="preserve">COMITÉ FINANCIERO ASESOR </t>
  </si>
  <si>
    <t xml:space="preserve">VERIFICACIÓN REQUISITOS FINANCIEROS - PROPONENTES </t>
  </si>
  <si>
    <t>CONSTRUCCIÓN, SUMINISTRO, IMPLEMENTACION Y PUESTA EN FUNCIONAMIENTO DE DATACENTER PARA LA UNIVERSIDAD DEL CAUCA UBICADO EN EL EDIFICIO DE LA DIVISIÓN DE TECNOLOGÍAS DE LA INFORMACIÓN Y LAS COMUNICACIONES.</t>
  </si>
  <si>
    <t>ARUS S.A. - OSCAR HERNAN HERRERA RESTREPO</t>
  </si>
  <si>
    <t>2.2.</t>
  </si>
  <si>
    <t>REQUISITOS DE CAPACIDAD FINANCIERA</t>
  </si>
  <si>
    <t>CAPITAL DE TRABAJO &gt;= 100%PO
PO =  $3.104.922.850</t>
  </si>
  <si>
    <t>ÍNDICE DE LIQUIDEZ &gt;= 1,1</t>
  </si>
  <si>
    <t>NIVEL DE ENDEUDAMIENTO &lt;= 70%</t>
  </si>
  <si>
    <t>JOSE REYMIR OJEDA OJEDA</t>
  </si>
  <si>
    <t>Debe incluir carta del fabricante donde se especifique los productos y servicios incluidos en la oferta</t>
  </si>
  <si>
    <t>Se debe incluir informacion técnica de las unidades de acondicionamiento propuestas</t>
  </si>
  <si>
    <t>Se debe anexar brouchure o documento tecnico del UPS ofertada donde se pueda verificar la eficiencia</t>
  </si>
  <si>
    <t>El oferente debe anexar información tecnica del fabricante que permita validar distancias de seguridad para las condensadoras propuestas.</t>
  </si>
  <si>
    <t>La revisión del cumplimiento de los items referidos en el Anexo No. 2 y que no son sujetos de calificación, se adjuntaran en un anexo al informe de evaluación definitivo; sin embargo la subsanación requerida por cada una de los oferentes, la presentara solo el adjudicatario del proceso con un plazo maximo de diez (10) habiles posterior a la suscripción del contrato.</t>
  </si>
  <si>
    <t>Debe anexar catalogos y/o fichas tecnicas de los equipos de acuerdo al RFP</t>
  </si>
  <si>
    <t>N/A</t>
  </si>
  <si>
    <t>Presenta certificación expedida por Empresa, sin embargo carece de la información requerida, es decir: tiempo laborado. No adjunta contrato laboral o de prestación de servicios.
Presenta otra certificación expedida por Empresa, que relaciona el tiempo laborado sin embargo es insuficiente y carece ademas del contrato laboral y/o de prestación de servicios.</t>
  </si>
  <si>
    <t>SUBSANA</t>
  </si>
  <si>
    <t>ACLARA</t>
  </si>
  <si>
    <t>SE ACLARA</t>
  </si>
  <si>
    <t>NO SUBSANA</t>
  </si>
  <si>
    <t>NO HABIL</t>
  </si>
  <si>
    <t>OBSERVACION: Toda vez que los proponentes no subsanaron en debida forma dentro del tiempo establecido, La junta de Licitaciones, recomienda al Señor Rector declarar desierto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</si>
</sst>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quot;$&quot;* #,##0_-;\-&quot;$&quot;* #,##0_-;_-&quot;$&quot;* &quot;-&quot;_-;_-@_-"/>
    <numFmt numFmtId="165" formatCode="_-* #,##0_-;\-* #,##0_-;_-*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8" formatCode="_-&quot;$&quot;* #,##0_-;\-&quot;$&quot;* #,##0_-;_-&quot;$&quot;* &quot;-&quot;??_-;_-@_-"/>
    <numFmt numFmtId="179" formatCode="0.0"/>
  </numFmts>
  <fonts count="3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0"/>
      <name val="Arial"/>
      <family val="2"/>
    </font>
    <font>
      <sz val="10"/>
      <name val="Arial"/>
      <family val="2"/>
    </font>
    <font>
      <b/>
      <u/>
      <sz val="12"/>
      <name val="Arial Narrow"/>
      <family val="2"/>
    </font>
    <font>
      <sz val="10"/>
      <name val="Arial"/>
      <family val="2"/>
    </font>
    <font>
      <b/>
      <sz val="16"/>
      <name val="Arial"/>
      <family val="2"/>
    </font>
    <font>
      <b/>
      <sz val="16"/>
      <name val="Arial Narrow"/>
      <family val="2"/>
    </font>
    <font>
      <b/>
      <sz val="16"/>
      <color rgb="FF002060"/>
      <name val="Arial Narrow"/>
      <family val="2"/>
    </font>
    <font>
      <sz val="16"/>
      <name val="Arial Narrow"/>
      <family val="2"/>
    </font>
    <font>
      <sz val="16"/>
      <name val="Calibri"/>
      <family val="2"/>
    </font>
    <font>
      <b/>
      <sz val="12"/>
      <color rgb="FF002060"/>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B050"/>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1">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18" fillId="0" borderId="0"/>
    <xf numFmtId="0" fontId="2" fillId="0" borderId="0"/>
    <xf numFmtId="0" fontId="19" fillId="0" borderId="0"/>
    <xf numFmtId="165" fontId="1" fillId="0" borderId="0" applyFont="0" applyFill="0" applyBorder="0" applyAlignment="0" applyProtection="0"/>
    <xf numFmtId="0" fontId="24" fillId="0" borderId="0"/>
    <xf numFmtId="0" fontId="25" fillId="0" borderId="0"/>
    <xf numFmtId="0" fontId="27" fillId="0" borderId="0"/>
  </cellStyleXfs>
  <cellXfs count="242">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3"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1"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0" fillId="0" borderId="7" xfId="0" applyFill="1" applyBorder="1" applyAlignment="1">
      <alignment horizontal="center"/>
    </xf>
    <xf numFmtId="0" fontId="0" fillId="0" borderId="14" xfId="0" applyFill="1" applyBorder="1"/>
    <xf numFmtId="0" fontId="12" fillId="0" borderId="0" xfId="0" applyFont="1" applyFill="1" applyBorder="1"/>
    <xf numFmtId="168" fontId="0" fillId="0" borderId="0" xfId="1" applyNumberFormat="1" applyFont="1" applyBorder="1" applyAlignment="1">
      <alignment horizontal="center"/>
    </xf>
    <xf numFmtId="168" fontId="12"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3" fillId="0" borderId="0" xfId="112" applyFont="1" applyFill="1" applyAlignment="1">
      <alignment vertical="center"/>
    </xf>
    <xf numFmtId="0" fontId="2" fillId="0" borderId="0" xfId="112" applyFont="1" applyFill="1" applyAlignment="1">
      <alignment vertical="center"/>
    </xf>
    <xf numFmtId="0" fontId="14" fillId="0" borderId="0" xfId="112" applyFont="1" applyFill="1" applyAlignment="1">
      <alignment vertical="center"/>
    </xf>
    <xf numFmtId="0" fontId="6" fillId="0" borderId="0" xfId="112" applyFont="1" applyFill="1" applyBorder="1" applyAlignment="1">
      <alignment vertical="center"/>
    </xf>
    <xf numFmtId="0" fontId="6" fillId="0" borderId="9" xfId="112" applyFont="1" applyFill="1" applyBorder="1" applyAlignment="1">
      <alignment vertical="center"/>
    </xf>
    <xf numFmtId="0" fontId="13" fillId="0" borderId="0" xfId="112" applyFont="1" applyFill="1"/>
    <xf numFmtId="0" fontId="13" fillId="0" borderId="0" xfId="112" applyFont="1" applyBorder="1" applyAlignment="1">
      <alignment horizontal="justify" vertical="justify"/>
    </xf>
    <xf numFmtId="0" fontId="14" fillId="0" borderId="0" xfId="112" applyFont="1" applyFill="1" applyAlignment="1">
      <alignment horizontal="center" vertical="center"/>
    </xf>
    <xf numFmtId="0" fontId="13" fillId="0" borderId="0" xfId="112" applyFont="1" applyFill="1" applyAlignment="1">
      <alignment horizontal="center"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4" fillId="0" borderId="0" xfId="112" applyFont="1" applyFill="1" applyAlignment="1">
      <alignment horizontal="justify" vertical="justify"/>
    </xf>
    <xf numFmtId="0" fontId="14" fillId="0" borderId="0" xfId="112" applyFont="1" applyFill="1" applyBorder="1" applyAlignment="1">
      <alignment horizontal="left" vertical="top"/>
    </xf>
    <xf numFmtId="0" fontId="12" fillId="0" borderId="0" xfId="112" applyFont="1" applyFill="1"/>
    <xf numFmtId="0" fontId="14" fillId="0" borderId="0" xfId="112" applyFont="1" applyFill="1"/>
    <xf numFmtId="9" fontId="5" fillId="0" borderId="0" xfId="111" applyFont="1" applyBorder="1"/>
    <xf numFmtId="3" fontId="0" fillId="0" borderId="0" xfId="0" applyNumberFormat="1" applyBorder="1"/>
    <xf numFmtId="0" fontId="0" fillId="0" borderId="17" xfId="0" applyBorder="1" applyAlignment="1">
      <alignment horizontal="center"/>
    </xf>
    <xf numFmtId="9" fontId="0" fillId="0" borderId="17" xfId="111" applyFont="1" applyBorder="1"/>
    <xf numFmtId="174" fontId="0" fillId="0" borderId="1" xfId="1" applyNumberFormat="1" applyFont="1" applyBorder="1"/>
    <xf numFmtId="3" fontId="0" fillId="0" borderId="17" xfId="0" applyNumberFormat="1" applyBorder="1"/>
    <xf numFmtId="9" fontId="11" fillId="0" borderId="15" xfId="97" applyFont="1" applyFill="1" applyBorder="1"/>
    <xf numFmtId="0" fontId="5" fillId="0" borderId="19" xfId="110" applyNumberFormat="1" applyFont="1" applyBorder="1" applyAlignment="1">
      <alignment horizontal="center" vertical="center"/>
    </xf>
    <xf numFmtId="170" fontId="21" fillId="7" borderId="19" xfId="110" applyNumberFormat="1" applyFont="1" applyFill="1" applyBorder="1" applyAlignment="1">
      <alignment horizontal="right" vertical="center"/>
    </xf>
    <xf numFmtId="0" fontId="5" fillId="0" borderId="19" xfId="110" applyFont="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Fill="1" applyBorder="1" applyAlignment="1">
      <alignment horizontal="left" vertical="center" wrapText="1"/>
    </xf>
    <xf numFmtId="176" fontId="8" fillId="0" borderId="23" xfId="117" applyNumberFormat="1" applyFont="1" applyFill="1" applyBorder="1" applyAlignment="1">
      <alignment horizontal="center" vertical="center"/>
    </xf>
    <xf numFmtId="170" fontId="8" fillId="0" borderId="23" xfId="0" applyNumberFormat="1" applyFont="1" applyFill="1" applyBorder="1" applyAlignment="1">
      <alignment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left" vertical="center"/>
    </xf>
    <xf numFmtId="170" fontId="7" fillId="0" borderId="23" xfId="0" applyNumberFormat="1" applyFont="1" applyFill="1" applyBorder="1" applyAlignment="1">
      <alignment vertical="center"/>
    </xf>
    <xf numFmtId="0" fontId="7" fillId="0" borderId="23" xfId="0" applyFont="1" applyFill="1" applyBorder="1" applyAlignment="1">
      <alignment horizontal="center" vertical="center"/>
    </xf>
    <xf numFmtId="0" fontId="7" fillId="0" borderId="0" xfId="0" applyFont="1" applyFill="1" applyAlignment="1">
      <alignment horizontal="center" vertical="center"/>
    </xf>
    <xf numFmtId="3" fontId="2" fillId="0" borderId="23" xfId="98" applyNumberFormat="1" applyFont="1" applyFill="1" applyBorder="1" applyAlignment="1">
      <alignment horizontal="right" vertical="center"/>
    </xf>
    <xf numFmtId="10" fontId="2" fillId="0" borderId="23" xfId="97" applyNumberFormat="1" applyFont="1" applyFill="1" applyBorder="1" applyAlignment="1">
      <alignment horizontal="center" vertical="center"/>
    </xf>
    <xf numFmtId="10" fontId="8" fillId="0" borderId="23" xfId="97" applyNumberFormat="1" applyFont="1" applyFill="1" applyBorder="1" applyAlignment="1">
      <alignment horizontal="center" vertical="center"/>
    </xf>
    <xf numFmtId="170" fontId="9" fillId="0" borderId="23" xfId="1" applyNumberFormat="1" applyFont="1" applyFill="1" applyBorder="1" applyAlignment="1">
      <alignment horizontal="left" vertical="center"/>
    </xf>
    <xf numFmtId="10" fontId="9" fillId="0" borderId="23" xfId="97" applyNumberFormat="1" applyFont="1" applyFill="1" applyBorder="1" applyAlignment="1">
      <alignment horizontal="center" vertical="center"/>
    </xf>
    <xf numFmtId="3" fontId="9" fillId="0" borderId="23" xfId="98" applyNumberFormat="1" applyFont="1" applyFill="1" applyBorder="1" applyAlignment="1">
      <alignment horizontal="left" vertical="center"/>
    </xf>
    <xf numFmtId="10" fontId="9" fillId="0" borderId="18" xfId="97" applyNumberFormat="1" applyFont="1" applyFill="1" applyBorder="1" applyAlignment="1">
      <alignment horizontal="center" vertical="center"/>
    </xf>
    <xf numFmtId="170" fontId="9" fillId="0" borderId="24" xfId="1" applyNumberFormat="1" applyFont="1" applyFill="1" applyBorder="1" applyAlignment="1">
      <alignment horizontal="left" vertical="center"/>
    </xf>
    <xf numFmtId="9" fontId="8" fillId="0" borderId="23" xfId="97" applyFont="1" applyFill="1" applyBorder="1" applyAlignment="1">
      <alignment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0" fontId="15" fillId="0" borderId="23" xfId="112"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23" fillId="0" borderId="17" xfId="0" applyFont="1" applyFill="1" applyBorder="1" applyAlignment="1">
      <alignment horizontal="left" vertical="center" wrapText="1"/>
    </xf>
    <xf numFmtId="176" fontId="8" fillId="0" borderId="17" xfId="117" applyNumberFormat="1" applyFont="1" applyFill="1" applyBorder="1" applyAlignment="1">
      <alignment horizontal="center" vertical="center"/>
    </xf>
    <xf numFmtId="170" fontId="8" fillId="0" borderId="17" xfId="2" applyNumberFormat="1" applyFont="1" applyFill="1" applyBorder="1" applyAlignment="1">
      <alignment vertical="center"/>
    </xf>
    <xf numFmtId="170" fontId="8" fillId="0" borderId="17" xfId="0" applyNumberFormat="1" applyFont="1" applyFill="1" applyBorder="1" applyAlignment="1">
      <alignment vertical="center"/>
    </xf>
    <xf numFmtId="0" fontId="5" fillId="0" borderId="25" xfId="110" applyNumberFormat="1" applyFont="1" applyBorder="1" applyAlignment="1">
      <alignment horizontal="center" vertical="center"/>
    </xf>
    <xf numFmtId="178" fontId="8" fillId="0" borderId="23" xfId="96" applyNumberFormat="1" applyFont="1" applyFill="1" applyBorder="1" applyAlignment="1">
      <alignment vertical="center"/>
    </xf>
    <xf numFmtId="0" fontId="8" fillId="0" borderId="23" xfId="97" applyNumberFormat="1" applyFont="1" applyFill="1" applyBorder="1" applyAlignment="1">
      <alignment vertical="center"/>
    </xf>
    <xf numFmtId="0" fontId="15" fillId="0" borderId="23" xfId="112" applyFont="1" applyFill="1" applyBorder="1" applyAlignment="1">
      <alignment horizontal="center" vertical="center"/>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16" fillId="0" borderId="16" xfId="112" applyFont="1" applyFill="1" applyBorder="1" applyAlignment="1">
      <alignment vertical="center"/>
    </xf>
    <xf numFmtId="0" fontId="16" fillId="0" borderId="10" xfId="112" applyFont="1" applyFill="1" applyBorder="1" applyAlignment="1">
      <alignment vertical="center"/>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wrapText="1"/>
    </xf>
    <xf numFmtId="0" fontId="9" fillId="0" borderId="0" xfId="112" applyFont="1" applyFill="1" applyAlignment="1">
      <alignment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5" fillId="0" borderId="28" xfId="112" applyFont="1" applyFill="1" applyBorder="1" applyAlignment="1">
      <alignment horizontal="center" vertical="center" wrapText="1"/>
    </xf>
    <xf numFmtId="0" fontId="0" fillId="0" borderId="28" xfId="0" applyBorder="1" applyAlignment="1">
      <alignment horizontal="center"/>
    </xf>
    <xf numFmtId="3" fontId="0" fillId="0" borderId="28" xfId="0" applyNumberFormat="1" applyBorder="1"/>
    <xf numFmtId="0" fontId="13" fillId="0" borderId="0" xfId="120" applyFont="1" applyFill="1" applyAlignment="1">
      <alignment vertical="center"/>
    </xf>
    <xf numFmtId="0" fontId="13" fillId="0" borderId="0" xfId="120" applyFont="1" applyFill="1"/>
    <xf numFmtId="0" fontId="14" fillId="0" borderId="0" xfId="120" applyFont="1" applyFill="1" applyAlignment="1">
      <alignment horizontal="center" vertical="center"/>
    </xf>
    <xf numFmtId="0" fontId="13" fillId="0" borderId="0" xfId="120" applyFont="1" applyFill="1" applyAlignment="1">
      <alignment horizontal="justify" vertical="justify"/>
    </xf>
    <xf numFmtId="0" fontId="13" fillId="0" borderId="0" xfId="120" applyFont="1" applyFill="1" applyAlignment="1">
      <alignment horizontal="center" vertical="center"/>
    </xf>
    <xf numFmtId="0" fontId="12" fillId="0" borderId="0" xfId="120" applyFont="1" applyFill="1"/>
    <xf numFmtId="0" fontId="14" fillId="0" borderId="0" xfId="120" applyFont="1" applyFill="1" applyBorder="1" applyAlignment="1">
      <alignment horizontal="left" vertical="top"/>
    </xf>
    <xf numFmtId="0" fontId="6" fillId="0" borderId="0" xfId="120" applyFont="1" applyFill="1" applyAlignment="1">
      <alignment vertical="center"/>
    </xf>
    <xf numFmtId="0" fontId="28" fillId="0" borderId="9" xfId="120" applyFont="1" applyFill="1" applyBorder="1" applyAlignment="1">
      <alignment horizontal="left" vertical="center"/>
    </xf>
    <xf numFmtId="0" fontId="28" fillId="0" borderId="9" xfId="120" applyFont="1" applyFill="1" applyBorder="1" applyAlignment="1">
      <alignment horizontal="center" vertical="center"/>
    </xf>
    <xf numFmtId="0" fontId="6" fillId="0" borderId="0" xfId="120" applyFont="1" applyFill="1" applyBorder="1" applyAlignment="1">
      <alignment vertical="center"/>
    </xf>
    <xf numFmtId="0" fontId="29" fillId="0" borderId="28" xfId="120" applyFont="1" applyFill="1" applyBorder="1" applyAlignment="1">
      <alignment horizontal="center" vertical="center"/>
    </xf>
    <xf numFmtId="0" fontId="29" fillId="0" borderId="28" xfId="120" applyFont="1" applyFill="1" applyBorder="1" applyAlignment="1">
      <alignment horizontal="center" vertical="center" wrapText="1"/>
    </xf>
    <xf numFmtId="0" fontId="29" fillId="0" borderId="27" xfId="120" applyFont="1" applyFill="1" applyBorder="1" applyAlignment="1">
      <alignment horizontal="center" vertical="center"/>
    </xf>
    <xf numFmtId="0" fontId="31" fillId="6" borderId="10" xfId="120" applyFont="1" applyFill="1" applyBorder="1" applyAlignment="1">
      <alignment horizontal="justify" vertical="center"/>
    </xf>
    <xf numFmtId="0" fontId="29" fillId="0" borderId="10" xfId="120" applyFont="1" applyFill="1" applyBorder="1" applyAlignment="1">
      <alignment horizontal="center" vertical="center"/>
    </xf>
    <xf numFmtId="0" fontId="31" fillId="6" borderId="28" xfId="120" applyFont="1" applyFill="1" applyBorder="1" applyAlignment="1">
      <alignment horizontal="justify" vertical="center"/>
    </xf>
    <xf numFmtId="172" fontId="29" fillId="0" borderId="28" xfId="120" applyNumberFormat="1" applyFont="1" applyFill="1" applyBorder="1" applyAlignment="1">
      <alignment horizontal="center" vertical="center" wrapText="1"/>
    </xf>
    <xf numFmtId="0" fontId="31" fillId="6" borderId="28" xfId="120" applyFont="1" applyFill="1" applyBorder="1" applyAlignment="1">
      <alignment horizontal="justify" vertical="center" wrapText="1"/>
    </xf>
    <xf numFmtId="0" fontId="32" fillId="0" borderId="28" xfId="120" applyFont="1" applyBorder="1" applyAlignment="1">
      <alignment horizontal="justify" vertical="center"/>
    </xf>
    <xf numFmtId="0" fontId="31" fillId="0" borderId="0" xfId="120" applyFont="1" applyFill="1" applyAlignment="1">
      <alignment horizontal="center" vertical="center"/>
    </xf>
    <xf numFmtId="0" fontId="31" fillId="0" borderId="0" xfId="120" applyFont="1" applyFill="1" applyAlignment="1">
      <alignment horizontal="justify" vertical="justify"/>
    </xf>
    <xf numFmtId="0" fontId="29" fillId="0" borderId="0" xfId="120" applyFont="1" applyFill="1" applyAlignment="1">
      <alignment horizontal="justify" vertical="justify"/>
    </xf>
    <xf numFmtId="0" fontId="29" fillId="0" borderId="0" xfId="120" applyFont="1" applyFill="1" applyAlignment="1">
      <alignment vertical="center"/>
    </xf>
    <xf numFmtId="0" fontId="29" fillId="0" borderId="0" xfId="120" applyFont="1" applyFill="1" applyBorder="1" applyAlignment="1">
      <alignment horizontal="left" vertical="top"/>
    </xf>
    <xf numFmtId="0" fontId="29" fillId="0" borderId="0" xfId="120" applyFont="1" applyFill="1"/>
    <xf numFmtId="0" fontId="14" fillId="0" borderId="0" xfId="120" applyFont="1" applyFill="1"/>
    <xf numFmtId="0" fontId="15" fillId="0" borderId="0" xfId="120" applyFont="1" applyFill="1" applyAlignment="1">
      <alignment horizontal="justify" vertical="justify"/>
    </xf>
    <xf numFmtId="0" fontId="14" fillId="0" borderId="0" xfId="112" applyFont="1" applyFill="1" applyBorder="1" applyAlignment="1">
      <alignment horizontal="center" vertical="center"/>
    </xf>
    <xf numFmtId="0" fontId="16" fillId="0" borderId="28" xfId="112" applyFont="1" applyFill="1" applyBorder="1" applyAlignment="1">
      <alignment horizontal="center" vertical="center"/>
    </xf>
    <xf numFmtId="0" fontId="13"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9" fillId="0" borderId="0" xfId="112" applyFont="1" applyFill="1" applyAlignment="1">
      <alignment horizontal="justify" vertical="justify"/>
    </xf>
    <xf numFmtId="0" fontId="13" fillId="0" borderId="28" xfId="112" applyFont="1" applyFill="1" applyBorder="1" applyAlignment="1">
      <alignment horizontal="center" vertical="center"/>
    </xf>
    <xf numFmtId="0" fontId="13" fillId="0" borderId="28" xfId="112" applyFont="1" applyFill="1" applyBorder="1" applyAlignment="1">
      <alignment horizontal="justify" vertical="justify"/>
    </xf>
    <xf numFmtId="0" fontId="15" fillId="0" borderId="28" xfId="112" applyFont="1" applyFill="1" applyBorder="1" applyAlignment="1">
      <alignment horizontal="center" vertical="center"/>
    </xf>
    <xf numFmtId="179" fontId="15" fillId="0" borderId="16" xfId="112" applyNumberFormat="1" applyFont="1" applyFill="1" applyBorder="1" applyAlignment="1">
      <alignment horizontal="center" vertical="center"/>
    </xf>
    <xf numFmtId="0" fontId="15" fillId="8" borderId="24" xfId="112" applyFont="1" applyFill="1" applyBorder="1" applyAlignment="1">
      <alignment vertical="justify"/>
    </xf>
    <xf numFmtId="0" fontId="20" fillId="8" borderId="26" xfId="112" applyFont="1" applyFill="1" applyBorder="1" applyAlignment="1">
      <alignment vertical="justify"/>
    </xf>
    <xf numFmtId="0" fontId="15" fillId="0" borderId="16" xfId="112" applyFont="1" applyFill="1" applyBorder="1" applyAlignment="1">
      <alignment vertical="center"/>
    </xf>
    <xf numFmtId="0" fontId="13" fillId="0" borderId="28" xfId="112" applyFont="1" applyFill="1" applyBorder="1" applyAlignment="1">
      <alignment horizontal="justify" vertical="center" wrapText="1"/>
    </xf>
    <xf numFmtId="169" fontId="15" fillId="0" borderId="28" xfId="113" applyNumberFormat="1" applyFont="1" applyFill="1" applyBorder="1" applyAlignment="1">
      <alignment horizontal="center" vertical="center" wrapText="1"/>
    </xf>
    <xf numFmtId="0" fontId="13" fillId="0" borderId="28" xfId="112" applyFont="1" applyFill="1" applyBorder="1" applyAlignment="1">
      <alignment horizontal="justify" vertical="center"/>
    </xf>
    <xf numFmtId="0" fontId="15" fillId="0" borderId="31" xfId="112" applyFont="1" applyFill="1" applyBorder="1" applyAlignment="1">
      <alignment horizontal="center" vertical="center"/>
    </xf>
    <xf numFmtId="0" fontId="13" fillId="0" borderId="32" xfId="112" applyFont="1" applyBorder="1" applyAlignment="1">
      <alignment horizontal="justify" vertical="justify"/>
    </xf>
    <xf numFmtId="0" fontId="15" fillId="0" borderId="28" xfId="112" applyFont="1" applyFill="1" applyBorder="1" applyAlignment="1">
      <alignment vertical="center" wrapText="1"/>
    </xf>
    <xf numFmtId="0" fontId="13" fillId="0" borderId="0" xfId="112" applyFont="1" applyFill="1" applyAlignment="1">
      <alignment vertical="justify"/>
    </xf>
    <xf numFmtId="0" fontId="6" fillId="0" borderId="0" xfId="112" applyFont="1" applyFill="1" applyBorder="1" applyAlignment="1">
      <alignment vertical="center" wrapText="1"/>
    </xf>
    <xf numFmtId="0" fontId="14" fillId="0" borderId="4" xfId="112" applyFont="1" applyFill="1" applyBorder="1" applyAlignment="1">
      <alignment horizontal="center" vertical="center"/>
    </xf>
    <xf numFmtId="0" fontId="14" fillId="0" borderId="5" xfId="112" applyFont="1" applyFill="1" applyBorder="1" applyAlignment="1">
      <alignment horizontal="center" vertical="center"/>
    </xf>
    <xf numFmtId="0" fontId="14" fillId="3" borderId="4" xfId="112" applyFont="1" applyFill="1" applyBorder="1" applyAlignment="1">
      <alignment horizontal="center" vertical="center"/>
    </xf>
    <xf numFmtId="0" fontId="14" fillId="3" borderId="6" xfId="112" applyFont="1" applyFill="1" applyBorder="1" applyAlignment="1">
      <alignment horizontal="center" vertical="center"/>
    </xf>
    <xf numFmtId="0" fontId="9" fillId="0" borderId="0" xfId="112" applyFont="1" applyFill="1" applyAlignment="1">
      <alignment horizontal="left" vertical="center" wrapText="1"/>
    </xf>
    <xf numFmtId="0" fontId="14" fillId="0" borderId="28" xfId="112" applyFont="1" applyFill="1" applyBorder="1" applyAlignment="1">
      <alignment horizontal="center" vertical="justify"/>
    </xf>
    <xf numFmtId="0" fontId="13" fillId="0" borderId="27" xfId="112" applyFont="1" applyFill="1" applyBorder="1" applyAlignment="1">
      <alignment horizontal="center" vertical="center"/>
    </xf>
    <xf numFmtId="0" fontId="13" fillId="0" borderId="10" xfId="112" applyFont="1" applyFill="1" applyBorder="1" applyAlignment="1">
      <alignment horizontal="center" vertical="center"/>
    </xf>
    <xf numFmtId="0" fontId="15" fillId="0" borderId="30" xfId="112" applyFont="1" applyFill="1" applyBorder="1" applyAlignment="1">
      <alignment horizontal="center" vertical="center"/>
    </xf>
    <xf numFmtId="0" fontId="15" fillId="0" borderId="11" xfId="112" applyFont="1" applyFill="1" applyBorder="1" applyAlignment="1">
      <alignment horizontal="center" vertical="center"/>
    </xf>
    <xf numFmtId="0" fontId="33" fillId="0" borderId="28" xfId="112" applyFont="1" applyFill="1" applyBorder="1" applyAlignment="1">
      <alignment horizontal="center" vertical="center" wrapText="1"/>
    </xf>
    <xf numFmtId="0" fontId="30" fillId="0" borderId="24" xfId="120" applyFont="1" applyFill="1" applyBorder="1" applyAlignment="1">
      <alignment horizontal="center" vertical="center" wrapText="1"/>
    </xf>
    <xf numFmtId="0" fontId="30" fillId="0" borderId="29" xfId="120" applyFont="1" applyFill="1" applyBorder="1" applyAlignment="1">
      <alignment horizontal="center" vertical="center" wrapText="1"/>
    </xf>
    <xf numFmtId="0" fontId="30" fillId="8" borderId="24" xfId="120" applyFont="1" applyFill="1" applyBorder="1" applyAlignment="1">
      <alignment horizontal="center" vertical="center" wrapText="1"/>
    </xf>
    <xf numFmtId="0" fontId="30" fillId="8" borderId="26" xfId="120" applyFont="1" applyFill="1" applyBorder="1" applyAlignment="1">
      <alignment horizontal="center" vertical="center" wrapText="1"/>
    </xf>
    <xf numFmtId="0" fontId="29" fillId="0" borderId="4" xfId="120" applyFont="1" applyFill="1" applyBorder="1" applyAlignment="1">
      <alignment horizontal="center" vertical="center"/>
    </xf>
    <xf numFmtId="0" fontId="29" fillId="0" borderId="5" xfId="120" applyFont="1" applyFill="1" applyBorder="1" applyAlignment="1">
      <alignment horizontal="center" vertical="center"/>
    </xf>
    <xf numFmtId="0" fontId="29" fillId="9" borderId="28" xfId="120" applyFont="1" applyFill="1" applyBorder="1" applyAlignment="1">
      <alignment horizontal="center" vertical="center"/>
    </xf>
    <xf numFmtId="0" fontId="29" fillId="10" borderId="28" xfId="120" applyFont="1" applyFill="1" applyBorder="1" applyAlignment="1">
      <alignment horizontal="center" vertical="center"/>
    </xf>
    <xf numFmtId="0" fontId="29" fillId="0" borderId="27" xfId="120" applyFont="1" applyFill="1" applyBorder="1" applyAlignment="1">
      <alignment horizontal="center" vertical="center"/>
    </xf>
    <xf numFmtId="0" fontId="29" fillId="0" borderId="16" xfId="120" applyFont="1" applyFill="1" applyBorder="1" applyAlignment="1">
      <alignment horizontal="center" vertical="center"/>
    </xf>
    <xf numFmtId="0" fontId="29" fillId="0" borderId="10" xfId="120" applyFont="1" applyFill="1" applyBorder="1" applyAlignment="1">
      <alignment horizontal="center" vertical="center"/>
    </xf>
    <xf numFmtId="0" fontId="29" fillId="0" borderId="28" xfId="120" applyFont="1" applyFill="1" applyBorder="1" applyAlignment="1">
      <alignment horizontal="center" vertical="justify"/>
    </xf>
    <xf numFmtId="0" fontId="29" fillId="0" borderId="24" xfId="120" applyFont="1" applyFill="1" applyBorder="1" applyAlignment="1">
      <alignment horizontal="center" vertical="justify"/>
    </xf>
    <xf numFmtId="0" fontId="29" fillId="0" borderId="29" xfId="120" applyFont="1" applyFill="1" applyBorder="1" applyAlignment="1">
      <alignment horizontal="center" vertical="justify"/>
    </xf>
    <xf numFmtId="0" fontId="30" fillId="0" borderId="28" xfId="120" applyFont="1" applyFill="1" applyBorder="1" applyAlignment="1">
      <alignment horizontal="center" vertical="center" wrapText="1"/>
    </xf>
    <xf numFmtId="0" fontId="28" fillId="0" borderId="0" xfId="120" applyFont="1" applyFill="1" applyBorder="1" applyAlignment="1">
      <alignment horizontal="center" vertical="center"/>
    </xf>
    <xf numFmtId="0" fontId="28" fillId="0" borderId="9" xfId="120" applyFont="1" applyFill="1" applyBorder="1" applyAlignment="1">
      <alignment horizontal="center" vertical="center"/>
    </xf>
    <xf numFmtId="0" fontId="28" fillId="0" borderId="24" xfId="120" applyFont="1" applyFill="1" applyBorder="1" applyAlignment="1">
      <alignment horizontal="center" vertical="center" wrapText="1"/>
    </xf>
    <xf numFmtId="0" fontId="28" fillId="0" borderId="26" xfId="120" applyFont="1" applyFill="1" applyBorder="1" applyAlignment="1">
      <alignment horizontal="center" vertical="center" wrapText="1"/>
    </xf>
    <xf numFmtId="0" fontId="14" fillId="9" borderId="4" xfId="112" applyFont="1" applyFill="1" applyBorder="1" applyAlignment="1">
      <alignment horizontal="center" vertical="center"/>
    </xf>
    <xf numFmtId="0" fontId="14" fillId="9" borderId="6" xfId="112" applyFont="1" applyFill="1" applyBorder="1" applyAlignment="1">
      <alignment horizontal="center" vertical="center"/>
    </xf>
    <xf numFmtId="0" fontId="14" fillId="0" borderId="24" xfId="112" applyFont="1" applyFill="1" applyBorder="1" applyAlignment="1">
      <alignment horizontal="center" vertical="center" wrapText="1"/>
    </xf>
    <xf numFmtId="0" fontId="14" fillId="0" borderId="26" xfId="112" applyFont="1" applyFill="1" applyBorder="1" applyAlignment="1">
      <alignment horizontal="center" vertical="center" wrapText="1"/>
    </xf>
    <xf numFmtId="0" fontId="14" fillId="0" borderId="29" xfId="112" applyFont="1" applyFill="1" applyBorder="1" applyAlignment="1">
      <alignment horizontal="center" vertical="center" wrapText="1"/>
    </xf>
    <xf numFmtId="0" fontId="6" fillId="0" borderId="0" xfId="112" applyFont="1" applyFill="1" applyBorder="1" applyAlignment="1">
      <alignment vertical="center" wrapText="1"/>
    </xf>
    <xf numFmtId="0" fontId="15" fillId="0" borderId="16" xfId="112" applyFont="1" applyFill="1" applyBorder="1" applyAlignment="1">
      <alignment horizontal="center" vertical="center"/>
    </xf>
    <xf numFmtId="0" fontId="15" fillId="0" borderId="10" xfId="112" applyFont="1" applyFill="1" applyBorder="1" applyAlignment="1">
      <alignment horizontal="center"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7" xfId="0" applyFont="1" applyBorder="1" applyAlignment="1">
      <alignment horizontal="left" vertical="center"/>
    </xf>
    <xf numFmtId="9" fontId="0" fillId="0" borderId="17" xfId="97" applyFont="1" applyBorder="1" applyAlignment="1">
      <alignment horizontal="right" vertical="center"/>
    </xf>
    <xf numFmtId="175" fontId="0" fillId="0" borderId="17" xfId="1" applyNumberFormat="1" applyFont="1" applyBorder="1" applyAlignment="1">
      <alignment vertical="center"/>
    </xf>
    <xf numFmtId="0" fontId="7"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10" fontId="22" fillId="0" borderId="20" xfId="111" applyNumberFormat="1" applyFont="1" applyBorder="1" applyAlignment="1">
      <alignment horizontal="center" vertical="center"/>
    </xf>
    <xf numFmtId="10" fontId="22" fillId="0" borderId="21" xfId="111" applyNumberFormat="1" applyFont="1" applyBorder="1" applyAlignment="1">
      <alignment horizontal="center" vertical="center"/>
    </xf>
    <xf numFmtId="10" fontId="22" fillId="0" borderId="22" xfId="111" applyNumberFormat="1" applyFont="1" applyBorder="1" applyAlignment="1">
      <alignment horizontal="center" vertical="center"/>
    </xf>
    <xf numFmtId="17" fontId="7" fillId="0" borderId="23" xfId="0" applyNumberFormat="1" applyFont="1" applyFill="1" applyBorder="1" applyAlignment="1">
      <alignment horizontal="center" vertical="center"/>
    </xf>
    <xf numFmtId="0" fontId="7" fillId="0" borderId="23" xfId="0" applyFont="1" applyFill="1" applyBorder="1" applyAlignment="1">
      <alignment horizontal="center" vertical="center" wrapText="1"/>
    </xf>
    <xf numFmtId="0" fontId="15" fillId="0" borderId="27" xfId="112" applyFont="1" applyFill="1" applyBorder="1" applyAlignment="1">
      <alignment horizontal="center" vertical="center"/>
    </xf>
    <xf numFmtId="0" fontId="13" fillId="2" borderId="28" xfId="112" applyFont="1" applyFill="1" applyBorder="1" applyAlignment="1">
      <alignment horizontal="center" vertical="justify"/>
    </xf>
    <xf numFmtId="0" fontId="15" fillId="2" borderId="28" xfId="112" applyFont="1" applyFill="1" applyBorder="1" applyAlignment="1">
      <alignment horizontal="center" vertical="center" wrapText="1"/>
    </xf>
    <xf numFmtId="0" fontId="15" fillId="5" borderId="28" xfId="112" applyFont="1" applyFill="1" applyBorder="1" applyAlignment="1">
      <alignment horizontal="justify" vertical="center"/>
    </xf>
    <xf numFmtId="0" fontId="15" fillId="5" borderId="28" xfId="112" applyFont="1" applyFill="1" applyBorder="1" applyAlignment="1">
      <alignment horizontal="center" vertical="center" wrapText="1"/>
    </xf>
    <xf numFmtId="0" fontId="13" fillId="0" borderId="28" xfId="112" applyFont="1" applyFill="1" applyBorder="1" applyAlignment="1">
      <alignment horizontal="left" vertical="center" wrapText="1"/>
    </xf>
    <xf numFmtId="0" fontId="16" fillId="0" borderId="28" xfId="112" applyFont="1" applyFill="1" applyBorder="1" applyAlignment="1">
      <alignment horizontal="center" vertical="center"/>
    </xf>
    <xf numFmtId="0" fontId="12" fillId="6" borderId="28" xfId="112" applyFont="1" applyFill="1" applyBorder="1" applyAlignment="1">
      <alignment horizontal="justify" vertical="center" wrapText="1"/>
    </xf>
    <xf numFmtId="0" fontId="14" fillId="0" borderId="28" xfId="112" applyFont="1" applyFill="1" applyBorder="1" applyAlignment="1">
      <alignment horizontal="center" vertical="center" wrapText="1"/>
    </xf>
    <xf numFmtId="0" fontId="12" fillId="6" borderId="28" xfId="112" applyFont="1" applyFill="1" applyBorder="1" applyAlignment="1">
      <alignment horizontal="left" vertical="center" wrapText="1"/>
    </xf>
    <xf numFmtId="169" fontId="14" fillId="0" borderId="28" xfId="113" applyNumberFormat="1" applyFont="1" applyFill="1" applyBorder="1" applyAlignment="1">
      <alignment horizontal="center" vertical="center" wrapText="1"/>
    </xf>
    <xf numFmtId="169" fontId="14" fillId="0" borderId="28" xfId="113" applyNumberFormat="1" applyFont="1" applyFill="1" applyBorder="1" applyAlignment="1">
      <alignment vertical="center" wrapText="1"/>
    </xf>
    <xf numFmtId="0" fontId="12" fillId="6" borderId="28" xfId="0" applyFont="1" applyFill="1" applyBorder="1" applyAlignment="1">
      <alignment horizontal="justify" vertical="center" wrapText="1"/>
    </xf>
    <xf numFmtId="0" fontId="14" fillId="0" borderId="28" xfId="0" applyFont="1" applyFill="1" applyBorder="1" applyAlignment="1">
      <alignment horizontal="center" vertical="center"/>
    </xf>
    <xf numFmtId="0" fontId="15" fillId="5" borderId="28" xfId="112" applyFont="1" applyFill="1" applyBorder="1" applyAlignment="1">
      <alignment horizontal="left" vertical="center"/>
    </xf>
    <xf numFmtId="0" fontId="20" fillId="5" borderId="28" xfId="112" applyFont="1" applyFill="1" applyBorder="1" applyAlignment="1">
      <alignment horizontal="center" vertical="justify"/>
    </xf>
    <xf numFmtId="0" fontId="16" fillId="0" borderId="28" xfId="112" applyFont="1" applyFill="1" applyBorder="1" applyAlignment="1">
      <alignment vertical="center"/>
    </xf>
    <xf numFmtId="0" fontId="15" fillId="0" borderId="27" xfId="112" applyFont="1" applyFill="1" applyBorder="1" applyAlignment="1">
      <alignment horizontal="center" vertical="center"/>
    </xf>
    <xf numFmtId="0" fontId="13" fillId="6" borderId="28" xfId="112" applyFont="1" applyFill="1" applyBorder="1" applyAlignment="1">
      <alignment horizontal="left" vertical="center" wrapText="1"/>
    </xf>
    <xf numFmtId="0" fontId="12" fillId="0" borderId="0" xfId="112" applyFont="1" applyFill="1" applyAlignment="1">
      <alignment horizontal="left" vertical="center"/>
    </xf>
  </cellXfs>
  <cellStyles count="12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Normal 7" xfId="119"/>
    <cellStyle name="Normal 8" xfId="120"/>
    <cellStyle name="Porcentaje" xfId="97" builtinId="5"/>
    <cellStyle name="Porcentaje 3" xfId="111"/>
    <cellStyle name="Porcentual 2" xfId="107"/>
  </cellStyles>
  <dxfs count="10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9%20EVALUACION%20TECNICA%20FINANCIERA%20Y%20JURIDICA%20DATA%20CENTER%20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FINANCIERA"/>
      <sheetName val="VERIFICACION JURIDICA"/>
      <sheetName val="VERIFICACION TECNICA"/>
      <sheetName val="VTE"/>
      <sheetName val="CORREC. ARITM."/>
    </sheetNames>
    <sheetDataSet>
      <sheetData sheetId="0"/>
      <sheetData sheetId="1"/>
      <sheetData sheetId="2"/>
      <sheetData sheetId="3">
        <row r="6">
          <cell r="G6">
            <v>13432664522</v>
          </cell>
          <cell r="K6">
            <v>3883064402</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8"/>
  <sheetViews>
    <sheetView view="pageBreakPreview" zoomScale="75" zoomScaleNormal="75" zoomScaleSheetLayoutView="75" zoomScalePageLayoutView="70" workbookViewId="0">
      <pane xSplit="2" ySplit="11" topLeftCell="C21" activePane="bottomRight" state="frozen"/>
      <selection pane="topRight" activeCell="C1" sqref="C1"/>
      <selection pane="bottomLeft" activeCell="A12" sqref="A12"/>
      <selection pane="bottomRight" activeCell="A7" sqref="A7:B7"/>
    </sheetView>
  </sheetViews>
  <sheetFormatPr baseColWidth="10" defaultColWidth="11.42578125" defaultRowHeight="12.75" x14ac:dyDescent="0.2"/>
  <cols>
    <col min="1" max="1" width="8.7109375" style="49" customWidth="1"/>
    <col min="2" max="2" width="57" style="109" customWidth="1"/>
    <col min="3" max="3" width="22" style="110" customWidth="1"/>
    <col min="4" max="4" width="38.7109375" style="110" customWidth="1"/>
    <col min="5" max="5" width="22" style="110" customWidth="1"/>
    <col min="6" max="6" width="38.7109375" style="110" customWidth="1"/>
    <col min="7" max="16384" width="11.42578125" style="46"/>
  </cols>
  <sheetData>
    <row r="1" spans="1:6" s="41" customFormat="1" ht="17.25" customHeight="1" x14ac:dyDescent="0.25">
      <c r="A1" s="108" t="s">
        <v>65</v>
      </c>
      <c r="B1" s="40"/>
      <c r="C1" s="40"/>
      <c r="D1" s="40"/>
      <c r="E1" s="40"/>
      <c r="F1" s="40"/>
    </row>
    <row r="2" spans="1:6" s="41" customFormat="1" ht="17.25" customHeight="1" x14ac:dyDescent="0.25">
      <c r="A2" s="108" t="s">
        <v>153</v>
      </c>
      <c r="B2" s="40"/>
      <c r="C2" s="40"/>
      <c r="D2" s="40"/>
      <c r="E2" s="40"/>
      <c r="F2" s="40"/>
    </row>
    <row r="3" spans="1:6" s="41" customFormat="1" ht="8.25" customHeight="1" x14ac:dyDescent="0.25">
      <c r="A3" s="42"/>
      <c r="B3" s="42"/>
      <c r="C3" s="42"/>
      <c r="D3" s="108"/>
      <c r="E3" s="42"/>
      <c r="F3" s="108"/>
    </row>
    <row r="4" spans="1:6" s="41" customFormat="1" ht="17.25" customHeight="1" x14ac:dyDescent="0.25">
      <c r="A4" s="108" t="s">
        <v>115</v>
      </c>
      <c r="B4" s="40"/>
      <c r="C4" s="40"/>
      <c r="D4" s="40"/>
      <c r="E4" s="40"/>
      <c r="F4" s="40"/>
    </row>
    <row r="5" spans="1:6" s="41" customFormat="1" ht="16.5" customHeight="1" x14ac:dyDescent="0.25">
      <c r="A5" s="108" t="s">
        <v>154</v>
      </c>
      <c r="B5" s="40"/>
      <c r="C5" s="40"/>
      <c r="D5" s="40"/>
      <c r="E5" s="40"/>
      <c r="F5" s="40"/>
    </row>
    <row r="6" spans="1:6" s="41" customFormat="1" ht="9.75" customHeight="1" x14ac:dyDescent="0.25">
      <c r="A6" s="42"/>
      <c r="B6" s="42"/>
      <c r="C6" s="42"/>
      <c r="D6" s="108"/>
      <c r="E6" s="42"/>
      <c r="F6" s="108"/>
    </row>
    <row r="7" spans="1:6" s="144" customFormat="1" ht="77.25" customHeight="1" x14ac:dyDescent="0.25">
      <c r="A7" s="167" t="s">
        <v>155</v>
      </c>
      <c r="B7" s="167"/>
      <c r="C7" s="107"/>
      <c r="D7" s="107"/>
      <c r="E7" s="107"/>
      <c r="F7" s="107"/>
    </row>
    <row r="8" spans="1:6" ht="9.75" customHeight="1" x14ac:dyDescent="0.2">
      <c r="A8" s="145"/>
      <c r="B8" s="146"/>
      <c r="C8" s="147"/>
      <c r="D8" s="147"/>
      <c r="E8" s="147"/>
      <c r="F8" s="147"/>
    </row>
    <row r="9" spans="1:6" ht="15.75" x14ac:dyDescent="0.2">
      <c r="A9" s="148"/>
      <c r="B9" s="149"/>
      <c r="C9" s="168">
        <v>1</v>
      </c>
      <c r="D9" s="168"/>
      <c r="E9" s="168">
        <v>2</v>
      </c>
      <c r="F9" s="168"/>
    </row>
    <row r="10" spans="1:6" ht="53.25" customHeight="1" x14ac:dyDescent="0.2">
      <c r="A10" s="169" t="s">
        <v>0</v>
      </c>
      <c r="B10" s="171" t="s">
        <v>30</v>
      </c>
      <c r="C10" s="173" t="s">
        <v>156</v>
      </c>
      <c r="D10" s="173"/>
      <c r="E10" s="173" t="s">
        <v>132</v>
      </c>
      <c r="F10" s="173"/>
    </row>
    <row r="11" spans="1:6" ht="27" customHeight="1" x14ac:dyDescent="0.2">
      <c r="A11" s="170"/>
      <c r="B11" s="172"/>
      <c r="C11" s="150" t="s">
        <v>31</v>
      </c>
      <c r="D11" s="111" t="s">
        <v>32</v>
      </c>
      <c r="E11" s="150" t="s">
        <v>31</v>
      </c>
      <c r="F11" s="111" t="s">
        <v>32</v>
      </c>
    </row>
    <row r="12" spans="1:6" ht="14.45" customHeight="1" x14ac:dyDescent="0.2">
      <c r="A12" s="151" t="s">
        <v>157</v>
      </c>
      <c r="B12" s="152" t="s">
        <v>158</v>
      </c>
      <c r="C12" s="153"/>
      <c r="D12" s="153"/>
      <c r="E12" s="153"/>
      <c r="F12" s="153"/>
    </row>
    <row r="13" spans="1:6" ht="28.5" customHeight="1" x14ac:dyDescent="0.2">
      <c r="A13" s="154"/>
      <c r="B13" s="155" t="s">
        <v>159</v>
      </c>
      <c r="C13" s="111" t="s">
        <v>34</v>
      </c>
      <c r="D13" s="156" t="s">
        <v>67</v>
      </c>
      <c r="E13" s="111" t="s">
        <v>34</v>
      </c>
      <c r="F13" s="156" t="s">
        <v>67</v>
      </c>
    </row>
    <row r="14" spans="1:6" ht="24.75" customHeight="1" x14ac:dyDescent="0.2">
      <c r="A14" s="154"/>
      <c r="B14" s="157" t="s">
        <v>160</v>
      </c>
      <c r="C14" s="111" t="s">
        <v>34</v>
      </c>
      <c r="D14" s="156" t="s">
        <v>67</v>
      </c>
      <c r="E14" s="111" t="s">
        <v>34</v>
      </c>
      <c r="F14" s="156" t="s">
        <v>67</v>
      </c>
    </row>
    <row r="15" spans="1:6" ht="24.75" customHeight="1" x14ac:dyDescent="0.2">
      <c r="A15" s="154"/>
      <c r="B15" s="157" t="s">
        <v>161</v>
      </c>
      <c r="C15" s="111" t="s">
        <v>34</v>
      </c>
      <c r="D15" s="156" t="s">
        <v>67</v>
      </c>
      <c r="E15" s="111" t="s">
        <v>34</v>
      </c>
      <c r="F15" s="156" t="s">
        <v>67</v>
      </c>
    </row>
    <row r="16" spans="1:6" ht="24" customHeight="1" thickBot="1" x14ac:dyDescent="0.25">
      <c r="A16" s="158"/>
      <c r="B16" s="159"/>
      <c r="C16" s="111"/>
      <c r="D16" s="160"/>
      <c r="E16" s="111"/>
      <c r="F16" s="160"/>
    </row>
    <row r="17" spans="1:6" s="48" customFormat="1" ht="19.5" customHeight="1" thickBot="1" x14ac:dyDescent="0.3">
      <c r="A17" s="163" t="s">
        <v>35</v>
      </c>
      <c r="B17" s="164"/>
      <c r="C17" s="165" t="s">
        <v>44</v>
      </c>
      <c r="D17" s="166"/>
      <c r="E17" s="165" t="s">
        <v>44</v>
      </c>
      <c r="F17" s="166"/>
    </row>
    <row r="19" spans="1:6" ht="25.5" customHeight="1" x14ac:dyDescent="0.2">
      <c r="B19" s="43" t="s">
        <v>36</v>
      </c>
      <c r="C19" s="161"/>
      <c r="D19" s="161"/>
      <c r="E19" s="161"/>
      <c r="F19" s="161"/>
    </row>
    <row r="20" spans="1:6" ht="18.75" customHeight="1" x14ac:dyDescent="0.2"/>
    <row r="21" spans="1:6" ht="15.75" x14ac:dyDescent="0.2">
      <c r="C21" s="52"/>
      <c r="E21" s="52"/>
    </row>
    <row r="22" spans="1:6" ht="15.75" x14ac:dyDescent="0.2">
      <c r="B22" s="53" t="s">
        <v>162</v>
      </c>
      <c r="C22" s="52"/>
      <c r="E22" s="52"/>
    </row>
    <row r="23" spans="1:6" ht="15.75" x14ac:dyDescent="0.25">
      <c r="B23" s="54" t="s">
        <v>127</v>
      </c>
      <c r="C23" s="52"/>
      <c r="E23" s="52"/>
    </row>
    <row r="24" spans="1:6" ht="13.5" customHeight="1" x14ac:dyDescent="0.2">
      <c r="C24" s="109"/>
      <c r="E24" s="109"/>
    </row>
    <row r="25" spans="1:6" ht="13.5" customHeight="1" x14ac:dyDescent="0.2">
      <c r="C25" s="109"/>
      <c r="E25" s="109"/>
    </row>
    <row r="26" spans="1:6" ht="13.5" customHeight="1" x14ac:dyDescent="0.2">
      <c r="C26" s="109"/>
      <c r="E26" s="109"/>
    </row>
    <row r="27" spans="1:6" ht="13.5" customHeight="1" x14ac:dyDescent="0.2">
      <c r="C27" s="109"/>
      <c r="E27" s="109"/>
    </row>
    <row r="28" spans="1:6" ht="13.5" customHeight="1" x14ac:dyDescent="0.2">
      <c r="B28" s="53"/>
      <c r="C28" s="109"/>
      <c r="E28" s="109"/>
    </row>
    <row r="29" spans="1:6" ht="13.5" customHeight="1" x14ac:dyDescent="0.25">
      <c r="B29" s="54"/>
      <c r="C29" s="109"/>
      <c r="E29" s="109"/>
    </row>
    <row r="30" spans="1:6" ht="15.75" x14ac:dyDescent="0.25">
      <c r="B30" s="54"/>
    </row>
    <row r="32" spans="1:6" s="109" customFormat="1" ht="15.75" x14ac:dyDescent="0.25">
      <c r="A32" s="49"/>
      <c r="C32" s="54"/>
      <c r="E32" s="54"/>
    </row>
    <row r="33" spans="1:6" s="109" customFormat="1" ht="15.75" x14ac:dyDescent="0.25">
      <c r="A33" s="49"/>
      <c r="B33" s="54"/>
      <c r="C33" s="110"/>
      <c r="D33" s="110"/>
      <c r="E33" s="110"/>
      <c r="F33" s="110"/>
    </row>
    <row r="34" spans="1:6" s="109" customFormat="1" ht="15.75" x14ac:dyDescent="0.25">
      <c r="A34" s="49"/>
      <c r="B34" s="54"/>
      <c r="C34" s="110"/>
      <c r="D34" s="110"/>
      <c r="E34" s="110"/>
      <c r="F34" s="110"/>
    </row>
    <row r="35" spans="1:6" s="110" customFormat="1" ht="15.75" x14ac:dyDescent="0.25">
      <c r="A35" s="49"/>
      <c r="B35" s="54"/>
    </row>
    <row r="36" spans="1:6" s="110" customFormat="1" x14ac:dyDescent="0.2">
      <c r="A36" s="49"/>
      <c r="B36" s="46"/>
    </row>
    <row r="37" spans="1:6" s="110" customFormat="1" x14ac:dyDescent="0.2">
      <c r="A37" s="49"/>
      <c r="B37" s="46"/>
    </row>
    <row r="38" spans="1:6" s="110" customFormat="1" x14ac:dyDescent="0.2">
      <c r="A38" s="49"/>
      <c r="B38" s="46"/>
    </row>
  </sheetData>
  <mergeCells count="10">
    <mergeCell ref="A17:B17"/>
    <mergeCell ref="C17:D17"/>
    <mergeCell ref="E17:F17"/>
    <mergeCell ref="A7:B7"/>
    <mergeCell ref="C9:D9"/>
    <mergeCell ref="E9:F9"/>
    <mergeCell ref="A10:A11"/>
    <mergeCell ref="B10:B11"/>
    <mergeCell ref="C10:D10"/>
    <mergeCell ref="E10:F10"/>
  </mergeCells>
  <conditionalFormatting sqref="C17:D17">
    <cfRule type="cellIs" dxfId="101" priority="6" operator="equal">
      <formula>"NO HABIL"</formula>
    </cfRule>
  </conditionalFormatting>
  <conditionalFormatting sqref="C13:D14 C15">
    <cfRule type="cellIs" dxfId="100" priority="5" operator="equal">
      <formula>"NO"</formula>
    </cfRule>
  </conditionalFormatting>
  <conditionalFormatting sqref="D15">
    <cfRule type="cellIs" dxfId="99" priority="4" operator="equal">
      <formula>"NO"</formula>
    </cfRule>
  </conditionalFormatting>
  <conditionalFormatting sqref="E17:F17">
    <cfRule type="cellIs" dxfId="98" priority="3" operator="equal">
      <formula>"NO HABIL"</formula>
    </cfRule>
  </conditionalFormatting>
  <conditionalFormatting sqref="E13:F14 E15">
    <cfRule type="cellIs" dxfId="97" priority="2" operator="equal">
      <formula>"NO"</formula>
    </cfRule>
  </conditionalFormatting>
  <conditionalFormatting sqref="F15">
    <cfRule type="cellIs" dxfId="96" priority="1" operator="equal">
      <formula>"NO"</formula>
    </cfRule>
  </conditionalFormatting>
  <pageMargins left="0.39370078740157483" right="0" top="0.51181102362204722" bottom="0.51181102362204722" header="0.31496062992125984" footer="0.31496062992125984"/>
  <pageSetup scale="7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50"/>
  <sheetViews>
    <sheetView view="pageBreakPreview" topLeftCell="A16" zoomScale="80" zoomScaleNormal="80" zoomScaleSheetLayoutView="80" zoomScalePageLayoutView="70" workbookViewId="0">
      <selection activeCell="B19" sqref="B19"/>
    </sheetView>
  </sheetViews>
  <sheetFormatPr baseColWidth="10" defaultColWidth="11.42578125" defaultRowHeight="12.75" x14ac:dyDescent="0.2"/>
  <cols>
    <col min="1" max="1" width="10" style="118" customWidth="1"/>
    <col min="2" max="2" width="82.42578125" style="117" customWidth="1"/>
    <col min="3" max="3" width="26.42578125" style="141" customWidth="1"/>
    <col min="4" max="4" width="65" style="141" customWidth="1"/>
    <col min="5" max="5" width="26.140625" style="141" customWidth="1"/>
    <col min="6" max="6" width="67.85546875" style="141" customWidth="1"/>
    <col min="7" max="16384" width="11.42578125" style="115"/>
  </cols>
  <sheetData>
    <row r="1" spans="1:6" s="114" customFormat="1" ht="33" customHeight="1" x14ac:dyDescent="0.25">
      <c r="A1" s="121"/>
      <c r="B1" s="189" t="s">
        <v>27</v>
      </c>
      <c r="C1" s="189"/>
      <c r="D1" s="189"/>
      <c r="E1" s="189"/>
      <c r="F1" s="189"/>
    </row>
    <row r="2" spans="1:6" s="114" customFormat="1" ht="33" customHeight="1" x14ac:dyDescent="0.25">
      <c r="A2" s="121"/>
      <c r="B2" s="189" t="s">
        <v>68</v>
      </c>
      <c r="C2" s="189"/>
      <c r="D2" s="189"/>
      <c r="E2" s="189"/>
      <c r="F2" s="189"/>
    </row>
    <row r="3" spans="1:6" s="114" customFormat="1" ht="33" customHeight="1" x14ac:dyDescent="0.25">
      <c r="A3" s="121"/>
      <c r="B3" s="189" t="s">
        <v>128</v>
      </c>
      <c r="C3" s="189"/>
      <c r="D3" s="189"/>
      <c r="E3" s="189"/>
      <c r="F3" s="189"/>
    </row>
    <row r="4" spans="1:6" s="114" customFormat="1" ht="33" customHeight="1" x14ac:dyDescent="0.25">
      <c r="A4" s="121"/>
      <c r="B4" s="190" t="s">
        <v>69</v>
      </c>
      <c r="C4" s="190"/>
      <c r="D4" s="190"/>
      <c r="E4" s="190"/>
      <c r="F4" s="190"/>
    </row>
    <row r="5" spans="1:6" s="114" customFormat="1" ht="33" customHeight="1" x14ac:dyDescent="0.25">
      <c r="A5" s="121"/>
      <c r="B5" s="122" t="s">
        <v>129</v>
      </c>
      <c r="C5" s="123"/>
      <c r="D5" s="123"/>
      <c r="E5" s="123"/>
      <c r="F5" s="123"/>
    </row>
    <row r="6" spans="1:6" s="114" customFormat="1" ht="33" customHeight="1" x14ac:dyDescent="0.25">
      <c r="A6" s="121"/>
      <c r="B6" s="122" t="s">
        <v>130</v>
      </c>
      <c r="C6" s="123"/>
      <c r="D6" s="123"/>
      <c r="E6" s="123"/>
      <c r="F6" s="123"/>
    </row>
    <row r="7" spans="1:6" s="114" customFormat="1" ht="68.25" customHeight="1" x14ac:dyDescent="0.25">
      <c r="A7" s="124"/>
      <c r="B7" s="191" t="s">
        <v>131</v>
      </c>
      <c r="C7" s="192"/>
      <c r="D7" s="192"/>
      <c r="E7" s="192"/>
      <c r="F7" s="192"/>
    </row>
    <row r="8" spans="1:6" ht="25.5" customHeight="1" x14ac:dyDescent="0.2">
      <c r="A8" s="182" t="s">
        <v>0</v>
      </c>
      <c r="B8" s="182" t="s">
        <v>29</v>
      </c>
      <c r="C8" s="185">
        <v>1</v>
      </c>
      <c r="D8" s="185"/>
      <c r="E8" s="186">
        <v>2</v>
      </c>
      <c r="F8" s="187"/>
    </row>
    <row r="9" spans="1:6" ht="52.5" customHeight="1" x14ac:dyDescent="0.2">
      <c r="A9" s="183"/>
      <c r="B9" s="184"/>
      <c r="C9" s="188" t="s">
        <v>132</v>
      </c>
      <c r="D9" s="188"/>
      <c r="E9" s="174" t="s">
        <v>133</v>
      </c>
      <c r="F9" s="175"/>
    </row>
    <row r="10" spans="1:6" ht="64.5" customHeight="1" x14ac:dyDescent="0.2">
      <c r="A10" s="184"/>
      <c r="B10" s="125" t="s">
        <v>30</v>
      </c>
      <c r="C10" s="125" t="s">
        <v>31</v>
      </c>
      <c r="D10" s="126" t="s">
        <v>70</v>
      </c>
      <c r="E10" s="125" t="s">
        <v>31</v>
      </c>
      <c r="F10" s="126" t="s">
        <v>70</v>
      </c>
    </row>
    <row r="11" spans="1:6" ht="45" customHeight="1" x14ac:dyDescent="0.2">
      <c r="A11" s="127"/>
      <c r="B11" s="176" t="s">
        <v>71</v>
      </c>
      <c r="C11" s="177"/>
      <c r="D11" s="177"/>
      <c r="E11" s="177"/>
      <c r="F11" s="177"/>
    </row>
    <row r="12" spans="1:6" ht="90.75" customHeight="1" x14ac:dyDescent="0.2">
      <c r="A12" s="125">
        <v>1</v>
      </c>
      <c r="B12" s="128" t="s">
        <v>72</v>
      </c>
      <c r="C12" s="126" t="s">
        <v>34</v>
      </c>
      <c r="D12" s="126"/>
      <c r="E12" s="126" t="s">
        <v>34</v>
      </c>
      <c r="F12" s="126" t="s">
        <v>171</v>
      </c>
    </row>
    <row r="13" spans="1:6" ht="50.25" customHeight="1" x14ac:dyDescent="0.2">
      <c r="A13" s="129">
        <v>2</v>
      </c>
      <c r="B13" s="130" t="s">
        <v>73</v>
      </c>
      <c r="C13" s="126" t="s">
        <v>63</v>
      </c>
      <c r="D13" s="126" t="s">
        <v>134</v>
      </c>
      <c r="E13" s="126" t="s">
        <v>34</v>
      </c>
      <c r="F13" s="126"/>
    </row>
    <row r="14" spans="1:6" ht="118.5" customHeight="1" x14ac:dyDescent="0.2">
      <c r="A14" s="125">
        <v>3</v>
      </c>
      <c r="B14" s="130" t="s">
        <v>74</v>
      </c>
      <c r="C14" s="126" t="s">
        <v>34</v>
      </c>
      <c r="D14" s="126"/>
      <c r="E14" s="126" t="s">
        <v>34</v>
      </c>
      <c r="F14" s="126" t="s">
        <v>172</v>
      </c>
    </row>
    <row r="15" spans="1:6" ht="165.75" customHeight="1" x14ac:dyDescent="0.2">
      <c r="A15" s="125"/>
      <c r="B15" s="130" t="s">
        <v>135</v>
      </c>
      <c r="C15" s="126" t="s">
        <v>34</v>
      </c>
      <c r="D15" s="126" t="s">
        <v>173</v>
      </c>
      <c r="E15" s="126" t="s">
        <v>76</v>
      </c>
      <c r="F15" s="126"/>
    </row>
    <row r="16" spans="1:6" ht="50.25" customHeight="1" x14ac:dyDescent="0.2">
      <c r="A16" s="125">
        <v>4</v>
      </c>
      <c r="B16" s="130" t="s">
        <v>75</v>
      </c>
      <c r="C16" s="126" t="s">
        <v>34</v>
      </c>
      <c r="D16" s="126"/>
      <c r="E16" s="126"/>
      <c r="F16" s="126"/>
    </row>
    <row r="17" spans="1:6" ht="50.25" customHeight="1" x14ac:dyDescent="0.2">
      <c r="A17" s="129">
        <v>5</v>
      </c>
      <c r="B17" s="130" t="s">
        <v>77</v>
      </c>
      <c r="C17" s="126" t="s">
        <v>34</v>
      </c>
      <c r="D17" s="126"/>
      <c r="E17" s="126" t="s">
        <v>34</v>
      </c>
      <c r="F17" s="126"/>
    </row>
    <row r="18" spans="1:6" ht="50.25" customHeight="1" x14ac:dyDescent="0.2">
      <c r="A18" s="125">
        <v>6</v>
      </c>
      <c r="B18" s="130" t="s">
        <v>136</v>
      </c>
      <c r="C18" s="126" t="s">
        <v>34</v>
      </c>
      <c r="D18" s="131"/>
      <c r="E18" s="131" t="s">
        <v>34</v>
      </c>
      <c r="F18" s="131"/>
    </row>
    <row r="19" spans="1:6" ht="42" customHeight="1" x14ac:dyDescent="0.2">
      <c r="A19" s="125">
        <v>7</v>
      </c>
      <c r="B19" s="132" t="s">
        <v>78</v>
      </c>
      <c r="C19" s="126" t="s">
        <v>34</v>
      </c>
      <c r="D19" s="126"/>
      <c r="E19" s="126" t="s">
        <v>34</v>
      </c>
      <c r="F19" s="126"/>
    </row>
    <row r="20" spans="1:6" ht="114.75" customHeight="1" x14ac:dyDescent="0.2">
      <c r="A20" s="129">
        <v>8</v>
      </c>
      <c r="B20" s="130" t="s">
        <v>79</v>
      </c>
      <c r="C20" s="126" t="s">
        <v>34</v>
      </c>
      <c r="D20" s="126" t="s">
        <v>171</v>
      </c>
      <c r="E20" s="126" t="s">
        <v>34</v>
      </c>
      <c r="F20" s="126"/>
    </row>
    <row r="21" spans="1:6" ht="118.5" customHeight="1" x14ac:dyDescent="0.2">
      <c r="A21" s="125">
        <v>9</v>
      </c>
      <c r="B21" s="130" t="s">
        <v>80</v>
      </c>
      <c r="C21" s="126" t="s">
        <v>34</v>
      </c>
      <c r="D21" s="126"/>
      <c r="E21" s="126" t="s">
        <v>34</v>
      </c>
      <c r="F21" s="126" t="s">
        <v>172</v>
      </c>
    </row>
    <row r="22" spans="1:6" ht="70.5" customHeight="1" x14ac:dyDescent="0.2">
      <c r="A22" s="125">
        <v>10</v>
      </c>
      <c r="B22" s="132" t="s">
        <v>137</v>
      </c>
      <c r="C22" s="126" t="s">
        <v>63</v>
      </c>
      <c r="D22" s="126" t="s">
        <v>174</v>
      </c>
      <c r="E22" s="126" t="s">
        <v>34</v>
      </c>
      <c r="F22" s="126" t="s">
        <v>172</v>
      </c>
    </row>
    <row r="23" spans="1:6" ht="50.25" customHeight="1" x14ac:dyDescent="0.2">
      <c r="A23" s="129">
        <v>11</v>
      </c>
      <c r="B23" s="130" t="s">
        <v>81</v>
      </c>
      <c r="C23" s="126" t="s">
        <v>34</v>
      </c>
      <c r="D23" s="126"/>
      <c r="E23" s="126" t="s">
        <v>34</v>
      </c>
      <c r="F23" s="126" t="s">
        <v>172</v>
      </c>
    </row>
    <row r="24" spans="1:6" ht="50.25" customHeight="1" x14ac:dyDescent="0.2">
      <c r="A24" s="125">
        <v>12</v>
      </c>
      <c r="B24" s="130" t="s">
        <v>82</v>
      </c>
      <c r="C24" s="126" t="s">
        <v>34</v>
      </c>
      <c r="D24" s="126"/>
      <c r="E24" s="126" t="s">
        <v>34</v>
      </c>
      <c r="F24" s="126" t="s">
        <v>172</v>
      </c>
    </row>
    <row r="25" spans="1:6" ht="50.25" customHeight="1" x14ac:dyDescent="0.2">
      <c r="A25" s="125">
        <v>13</v>
      </c>
      <c r="B25" s="130" t="s">
        <v>83</v>
      </c>
      <c r="C25" s="126" t="s">
        <v>34</v>
      </c>
      <c r="D25" s="126"/>
      <c r="E25" s="126" t="s">
        <v>34</v>
      </c>
      <c r="F25" s="126" t="s">
        <v>172</v>
      </c>
    </row>
    <row r="26" spans="1:6" ht="50.25" customHeight="1" thickBot="1" x14ac:dyDescent="0.25">
      <c r="A26" s="129">
        <v>14</v>
      </c>
      <c r="B26" s="130" t="s">
        <v>84</v>
      </c>
      <c r="C26" s="126" t="s">
        <v>34</v>
      </c>
      <c r="D26" s="133"/>
      <c r="E26" s="126" t="s">
        <v>34</v>
      </c>
      <c r="F26" s="126" t="s">
        <v>172</v>
      </c>
    </row>
    <row r="27" spans="1:6" s="116" customFormat="1" ht="45" customHeight="1" thickBot="1" x14ac:dyDescent="0.3">
      <c r="A27" s="178" t="s">
        <v>35</v>
      </c>
      <c r="B27" s="179"/>
      <c r="C27" s="180" t="s">
        <v>175</v>
      </c>
      <c r="D27" s="180"/>
      <c r="E27" s="181" t="s">
        <v>44</v>
      </c>
      <c r="F27" s="181"/>
    </row>
    <row r="28" spans="1:6" ht="20.25" x14ac:dyDescent="0.2">
      <c r="A28" s="134"/>
      <c r="B28" s="135"/>
      <c r="C28" s="136"/>
      <c r="D28" s="136"/>
      <c r="E28" s="136"/>
      <c r="F28" s="136"/>
    </row>
    <row r="29" spans="1:6" ht="18.75" customHeight="1" x14ac:dyDescent="0.2">
      <c r="A29" s="134"/>
      <c r="B29" s="136"/>
      <c r="C29" s="137"/>
      <c r="D29" s="136"/>
      <c r="E29" s="136"/>
      <c r="F29" s="136"/>
    </row>
    <row r="30" spans="1:6" ht="12.75" customHeight="1" x14ac:dyDescent="0.2">
      <c r="A30" s="134"/>
      <c r="B30" s="135"/>
      <c r="C30" s="135"/>
      <c r="D30" s="136"/>
      <c r="E30" s="136"/>
      <c r="F30" s="136"/>
    </row>
    <row r="31" spans="1:6" ht="17.25" customHeight="1" x14ac:dyDescent="0.2">
      <c r="A31" s="134"/>
      <c r="B31" s="138"/>
      <c r="C31" s="138"/>
      <c r="D31" s="136"/>
      <c r="E31" s="136"/>
      <c r="F31" s="136"/>
    </row>
    <row r="32" spans="1:6" ht="15" customHeight="1" x14ac:dyDescent="0.3">
      <c r="A32" s="134"/>
      <c r="B32" s="139" t="s">
        <v>38</v>
      </c>
      <c r="C32" s="136"/>
      <c r="D32" s="136"/>
      <c r="E32" s="139" t="s">
        <v>138</v>
      </c>
      <c r="F32" s="136"/>
    </row>
    <row r="33" spans="1:6" ht="14.25" customHeight="1" x14ac:dyDescent="0.3">
      <c r="A33" s="134"/>
      <c r="B33" s="139" t="s">
        <v>39</v>
      </c>
      <c r="C33" s="136"/>
      <c r="D33" s="136"/>
      <c r="E33" s="139" t="s">
        <v>139</v>
      </c>
      <c r="F33" s="136"/>
    </row>
    <row r="34" spans="1:6" ht="14.25" customHeight="1" x14ac:dyDescent="0.3">
      <c r="A34" s="134"/>
      <c r="B34" s="139" t="s">
        <v>40</v>
      </c>
      <c r="C34" s="136"/>
      <c r="D34" s="139"/>
      <c r="E34" s="139" t="s">
        <v>40</v>
      </c>
      <c r="F34" s="139"/>
    </row>
    <row r="35" spans="1:6" ht="14.25" customHeight="1" x14ac:dyDescent="0.25">
      <c r="B35" s="119"/>
      <c r="C35" s="119"/>
      <c r="D35" s="140"/>
      <c r="E35" s="140"/>
      <c r="F35" s="140"/>
    </row>
    <row r="36" spans="1:6" ht="14.25" customHeight="1" x14ac:dyDescent="0.25">
      <c r="B36" s="119"/>
      <c r="C36" s="119"/>
      <c r="D36" s="140"/>
      <c r="E36" s="140"/>
      <c r="F36" s="140"/>
    </row>
    <row r="37" spans="1:6" ht="14.25" customHeight="1" x14ac:dyDescent="0.2">
      <c r="B37" s="120"/>
      <c r="C37" s="120"/>
      <c r="D37" s="120"/>
      <c r="E37" s="120"/>
      <c r="F37" s="120"/>
    </row>
    <row r="38" spans="1:6" ht="14.25" customHeight="1" x14ac:dyDescent="0.25">
      <c r="B38" s="119"/>
      <c r="C38" s="119"/>
      <c r="D38" s="140"/>
      <c r="E38" s="140"/>
      <c r="F38" s="140"/>
    </row>
    <row r="39" spans="1:6" ht="14.25" customHeight="1" x14ac:dyDescent="0.25">
      <c r="B39" s="119"/>
      <c r="C39" s="119"/>
      <c r="D39" s="140"/>
      <c r="E39" s="140"/>
      <c r="F39" s="140"/>
    </row>
    <row r="40" spans="1:6" ht="14.25" customHeight="1" x14ac:dyDescent="0.25">
      <c r="B40" s="119"/>
      <c r="C40" s="140"/>
      <c r="D40" s="140"/>
      <c r="E40" s="140"/>
      <c r="F40" s="140"/>
    </row>
    <row r="46" spans="1:6" s="117" customFormat="1" x14ac:dyDescent="0.25">
      <c r="A46" s="118"/>
      <c r="C46" s="141"/>
      <c r="D46" s="141"/>
      <c r="E46" s="141"/>
      <c r="F46" s="141"/>
    </row>
    <row r="47" spans="1:6" s="117" customFormat="1" x14ac:dyDescent="0.25">
      <c r="A47" s="118"/>
      <c r="C47" s="141"/>
      <c r="D47" s="141"/>
      <c r="E47" s="141"/>
      <c r="F47" s="141"/>
    </row>
    <row r="48" spans="1:6" s="117" customFormat="1" x14ac:dyDescent="0.25">
      <c r="A48" s="118"/>
      <c r="C48" s="141"/>
      <c r="D48" s="141"/>
      <c r="E48" s="141"/>
      <c r="F48" s="141"/>
    </row>
    <row r="49" spans="1:6" s="117" customFormat="1" x14ac:dyDescent="0.25">
      <c r="A49" s="118"/>
      <c r="C49" s="141"/>
      <c r="D49" s="141"/>
      <c r="E49" s="141"/>
      <c r="F49" s="141"/>
    </row>
    <row r="50" spans="1:6" s="117" customFormat="1" x14ac:dyDescent="0.25">
      <c r="A50" s="118"/>
      <c r="C50" s="141"/>
      <c r="D50" s="141"/>
      <c r="E50" s="141"/>
      <c r="F50" s="141"/>
    </row>
  </sheetData>
  <mergeCells count="15">
    <mergeCell ref="B1:F1"/>
    <mergeCell ref="B2:F2"/>
    <mergeCell ref="B3:F3"/>
    <mergeCell ref="B4:F4"/>
    <mergeCell ref="B7:F7"/>
    <mergeCell ref="E9:F9"/>
    <mergeCell ref="B11:F11"/>
    <mergeCell ref="A27:B27"/>
    <mergeCell ref="C27:D27"/>
    <mergeCell ref="E27:F27"/>
    <mergeCell ref="A8:A10"/>
    <mergeCell ref="B8:B9"/>
    <mergeCell ref="C8:D8"/>
    <mergeCell ref="E8:F8"/>
    <mergeCell ref="C9:D9"/>
  </mergeCells>
  <conditionalFormatting sqref="D23:D25 C22:E22 F22:F26 C12:F21">
    <cfRule type="cellIs" dxfId="95" priority="10" operator="equal">
      <formula>"NO"</formula>
    </cfRule>
  </conditionalFormatting>
  <conditionalFormatting sqref="C27:F27">
    <cfRule type="cellIs" dxfId="94" priority="9" operator="equal">
      <formula>"NO HABIL"</formula>
    </cfRule>
  </conditionalFormatting>
  <conditionalFormatting sqref="C23:C26">
    <cfRule type="cellIs" dxfId="93" priority="6" operator="equal">
      <formula>"NO"</formula>
    </cfRule>
  </conditionalFormatting>
  <conditionalFormatting sqref="E23">
    <cfRule type="cellIs" dxfId="92" priority="5" operator="equal">
      <formula>"NO"</formula>
    </cfRule>
  </conditionalFormatting>
  <conditionalFormatting sqref="E24">
    <cfRule type="cellIs" dxfId="91" priority="3" operator="equal">
      <formula>"NO"</formula>
    </cfRule>
  </conditionalFormatting>
  <conditionalFormatting sqref="E25">
    <cfRule type="cellIs" dxfId="90" priority="2" operator="equal">
      <formula>"NO"</formula>
    </cfRule>
  </conditionalFormatting>
  <conditionalFormatting sqref="E26">
    <cfRule type="cellIs" dxfId="89" priority="1" operator="equal">
      <formula>"NO"</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64"/>
  <sheetViews>
    <sheetView tabSelected="1" view="pageBreakPreview" topLeftCell="A26" zoomScale="80" zoomScaleNormal="80" zoomScaleSheetLayoutView="80" zoomScalePageLayoutView="70" workbookViewId="0">
      <selection activeCell="E26" sqref="E26"/>
    </sheetView>
  </sheetViews>
  <sheetFormatPr baseColWidth="10" defaultColWidth="11.42578125" defaultRowHeight="12.75" x14ac:dyDescent="0.2"/>
  <cols>
    <col min="1" max="1" width="10.42578125" style="49" customWidth="1"/>
    <col min="2" max="2" width="50.85546875" style="109" customWidth="1"/>
    <col min="3" max="3" width="14.7109375" style="110" customWidth="1"/>
    <col min="4" max="4" width="30.85546875" style="110" customWidth="1"/>
    <col min="5" max="5" width="15.7109375" style="109" customWidth="1"/>
    <col min="6" max="6" width="43.7109375" style="109" customWidth="1"/>
    <col min="7" max="16384" width="11.42578125" style="46"/>
  </cols>
  <sheetData>
    <row r="1" spans="1:6" s="41" customFormat="1" ht="17.25" customHeight="1" x14ac:dyDescent="0.25">
      <c r="A1" s="40" t="s">
        <v>27</v>
      </c>
      <c r="B1" s="40"/>
      <c r="C1" s="40"/>
      <c r="D1" s="40"/>
      <c r="E1" s="40"/>
      <c r="F1" s="40"/>
    </row>
    <row r="2" spans="1:6" s="41" customFormat="1" ht="17.25" customHeight="1" x14ac:dyDescent="0.25">
      <c r="A2" s="40" t="s">
        <v>28</v>
      </c>
      <c r="B2" s="40"/>
      <c r="C2" s="40"/>
      <c r="D2" s="40"/>
      <c r="E2" s="40"/>
      <c r="F2" s="40"/>
    </row>
    <row r="3" spans="1:6" s="41" customFormat="1" ht="8.25" customHeight="1" x14ac:dyDescent="0.25">
      <c r="A3" s="42"/>
      <c r="B3" s="42"/>
      <c r="C3" s="42"/>
      <c r="D3" s="42"/>
      <c r="E3" s="42"/>
      <c r="F3" s="42"/>
    </row>
    <row r="4" spans="1:6" s="41" customFormat="1" ht="17.25" customHeight="1" x14ac:dyDescent="0.25">
      <c r="A4" s="40" t="s">
        <v>115</v>
      </c>
      <c r="B4" s="40"/>
      <c r="C4" s="40"/>
      <c r="D4" s="40"/>
      <c r="E4" s="40"/>
      <c r="F4" s="40"/>
    </row>
    <row r="5" spans="1:6" s="41" customFormat="1" ht="16.5" customHeight="1" x14ac:dyDescent="0.25">
      <c r="A5" s="40" t="s">
        <v>42</v>
      </c>
      <c r="B5" s="40"/>
      <c r="C5" s="40"/>
      <c r="D5" s="40"/>
      <c r="E5" s="40"/>
      <c r="F5" s="40"/>
    </row>
    <row r="6" spans="1:6" s="41" customFormat="1" ht="9.75" customHeight="1" x14ac:dyDescent="0.25">
      <c r="A6" s="42"/>
      <c r="B6" s="42"/>
      <c r="C6" s="42"/>
      <c r="D6" s="42"/>
      <c r="E6" s="42"/>
      <c r="F6" s="42"/>
    </row>
    <row r="7" spans="1:6" s="41" customFormat="1" ht="111.75" customHeight="1" x14ac:dyDescent="0.25">
      <c r="A7" s="198" t="s">
        <v>114</v>
      </c>
      <c r="B7" s="198"/>
      <c r="C7" s="162"/>
      <c r="D7" s="162"/>
      <c r="E7" s="162"/>
      <c r="F7" s="162"/>
    </row>
    <row r="8" spans="1:6" s="41" customFormat="1" ht="15.75" x14ac:dyDescent="0.25">
      <c r="A8" s="44"/>
      <c r="B8" s="44"/>
      <c r="C8" s="45"/>
      <c r="D8" s="45"/>
      <c r="E8" s="45"/>
      <c r="F8" s="45"/>
    </row>
    <row r="9" spans="1:6" x14ac:dyDescent="0.2">
      <c r="A9" s="222" t="s">
        <v>0</v>
      </c>
      <c r="B9" s="222" t="s">
        <v>29</v>
      </c>
      <c r="C9" s="223">
        <v>1</v>
      </c>
      <c r="D9" s="223"/>
      <c r="E9" s="223">
        <v>2</v>
      </c>
      <c r="F9" s="223"/>
    </row>
    <row r="10" spans="1:6" ht="39.950000000000003" customHeight="1" x14ac:dyDescent="0.2">
      <c r="A10" s="199"/>
      <c r="B10" s="200"/>
      <c r="C10" s="224" t="s">
        <v>120</v>
      </c>
      <c r="D10" s="224"/>
      <c r="E10" s="224" t="s">
        <v>124</v>
      </c>
      <c r="F10" s="224"/>
    </row>
    <row r="11" spans="1:6" ht="39.950000000000003" customHeight="1" x14ac:dyDescent="0.2">
      <c r="A11" s="200"/>
      <c r="B11" s="150" t="s">
        <v>30</v>
      </c>
      <c r="C11" s="150" t="s">
        <v>31</v>
      </c>
      <c r="D11" s="111" t="s">
        <v>32</v>
      </c>
      <c r="E11" s="150" t="s">
        <v>31</v>
      </c>
      <c r="F11" s="111" t="s">
        <v>32</v>
      </c>
    </row>
    <row r="12" spans="1:6" ht="24.95" customHeight="1" x14ac:dyDescent="0.2">
      <c r="A12" s="143" t="s">
        <v>87</v>
      </c>
      <c r="B12" s="225" t="s">
        <v>88</v>
      </c>
      <c r="C12" s="226"/>
      <c r="D12" s="226"/>
      <c r="E12" s="226"/>
      <c r="F12" s="226"/>
    </row>
    <row r="13" spans="1:6" ht="48" customHeight="1" x14ac:dyDescent="0.2">
      <c r="A13" s="150" t="s">
        <v>89</v>
      </c>
      <c r="B13" s="227" t="s">
        <v>100</v>
      </c>
      <c r="C13" s="150" t="s">
        <v>31</v>
      </c>
      <c r="D13" s="111"/>
      <c r="E13" s="150" t="s">
        <v>31</v>
      </c>
      <c r="F13" s="111"/>
    </row>
    <row r="14" spans="1:6" ht="39.950000000000003" customHeight="1" x14ac:dyDescent="0.2">
      <c r="A14" s="150" t="s">
        <v>90</v>
      </c>
      <c r="B14" s="227" t="s">
        <v>101</v>
      </c>
      <c r="C14" s="150" t="s">
        <v>31</v>
      </c>
      <c r="D14" s="111"/>
      <c r="E14" s="150" t="s">
        <v>31</v>
      </c>
      <c r="F14" s="111"/>
    </row>
    <row r="15" spans="1:6" ht="39.950000000000003" customHeight="1" x14ac:dyDescent="0.2">
      <c r="A15" s="150" t="s">
        <v>91</v>
      </c>
      <c r="B15" s="227" t="s">
        <v>102</v>
      </c>
      <c r="C15" s="99" t="s">
        <v>31</v>
      </c>
      <c r="D15" s="87" t="s">
        <v>171</v>
      </c>
      <c r="E15" s="150" t="s">
        <v>31</v>
      </c>
      <c r="F15" s="111"/>
    </row>
    <row r="16" spans="1:6" ht="51.75" customHeight="1" x14ac:dyDescent="0.2">
      <c r="A16" s="150" t="s">
        <v>92</v>
      </c>
      <c r="B16" s="227" t="s">
        <v>103</v>
      </c>
      <c r="C16" s="150" t="s">
        <v>140</v>
      </c>
      <c r="D16" s="111" t="s">
        <v>163</v>
      </c>
      <c r="E16" s="150" t="s">
        <v>31</v>
      </c>
      <c r="F16" s="111"/>
    </row>
    <row r="17" spans="1:6" ht="66" customHeight="1" x14ac:dyDescent="0.2">
      <c r="A17" s="150" t="s">
        <v>93</v>
      </c>
      <c r="B17" s="227" t="s">
        <v>104</v>
      </c>
      <c r="C17" s="99" t="s">
        <v>31</v>
      </c>
      <c r="D17" s="87" t="s">
        <v>171</v>
      </c>
      <c r="E17" s="150" t="s">
        <v>31</v>
      </c>
      <c r="F17" s="111"/>
    </row>
    <row r="18" spans="1:6" ht="39.950000000000003" customHeight="1" x14ac:dyDescent="0.2">
      <c r="A18" s="150" t="s">
        <v>94</v>
      </c>
      <c r="B18" s="227" t="s">
        <v>105</v>
      </c>
      <c r="C18" s="150" t="s">
        <v>140</v>
      </c>
      <c r="D18" s="111" t="s">
        <v>164</v>
      </c>
      <c r="E18" s="150" t="s">
        <v>31</v>
      </c>
      <c r="F18" s="111"/>
    </row>
    <row r="19" spans="1:6" ht="39.950000000000003" customHeight="1" x14ac:dyDescent="0.2">
      <c r="A19" s="150" t="s">
        <v>95</v>
      </c>
      <c r="B19" s="227" t="s">
        <v>106</v>
      </c>
      <c r="C19" s="150" t="s">
        <v>140</v>
      </c>
      <c r="D19" s="111" t="s">
        <v>165</v>
      </c>
      <c r="E19" s="150" t="s">
        <v>31</v>
      </c>
      <c r="F19" s="111"/>
    </row>
    <row r="20" spans="1:6" ht="69" customHeight="1" x14ac:dyDescent="0.2">
      <c r="A20" s="150" t="s">
        <v>96</v>
      </c>
      <c r="B20" s="227" t="s">
        <v>107</v>
      </c>
      <c r="C20" s="150" t="s">
        <v>31</v>
      </c>
      <c r="D20" s="111"/>
      <c r="E20" s="150" t="s">
        <v>31</v>
      </c>
      <c r="F20" s="111"/>
    </row>
    <row r="21" spans="1:6" ht="81" customHeight="1" x14ac:dyDescent="0.2">
      <c r="A21" s="150" t="s">
        <v>97</v>
      </c>
      <c r="B21" s="227" t="s">
        <v>108</v>
      </c>
      <c r="C21" s="150" t="s">
        <v>140</v>
      </c>
      <c r="D21" s="111" t="s">
        <v>163</v>
      </c>
      <c r="E21" s="150" t="s">
        <v>31</v>
      </c>
      <c r="F21" s="111"/>
    </row>
    <row r="22" spans="1:6" ht="101.25" customHeight="1" x14ac:dyDescent="0.2">
      <c r="A22" s="150" t="s">
        <v>98</v>
      </c>
      <c r="B22" s="227" t="s">
        <v>109</v>
      </c>
      <c r="C22" s="150" t="s">
        <v>31</v>
      </c>
      <c r="D22" s="111"/>
      <c r="E22" s="150" t="s">
        <v>31</v>
      </c>
      <c r="F22" s="111"/>
    </row>
    <row r="23" spans="1:6" ht="93.75" customHeight="1" x14ac:dyDescent="0.2">
      <c r="A23" s="150" t="s">
        <v>99</v>
      </c>
      <c r="B23" s="227" t="s">
        <v>110</v>
      </c>
      <c r="C23" s="150" t="s">
        <v>140</v>
      </c>
      <c r="D23" s="111" t="s">
        <v>166</v>
      </c>
      <c r="E23" s="99" t="s">
        <v>31</v>
      </c>
      <c r="F23" s="87" t="s">
        <v>171</v>
      </c>
    </row>
    <row r="24" spans="1:6" ht="78" customHeight="1" x14ac:dyDescent="0.2">
      <c r="A24" s="150" t="s">
        <v>98</v>
      </c>
      <c r="B24" s="227" t="s">
        <v>111</v>
      </c>
      <c r="C24" s="150" t="s">
        <v>140</v>
      </c>
      <c r="D24" s="111" t="s">
        <v>168</v>
      </c>
      <c r="E24" s="150" t="s">
        <v>31</v>
      </c>
      <c r="F24" s="111"/>
    </row>
    <row r="25" spans="1:6" ht="70.5" customHeight="1" x14ac:dyDescent="0.2">
      <c r="A25" s="150" t="s">
        <v>86</v>
      </c>
      <c r="B25" s="227" t="s">
        <v>112</v>
      </c>
      <c r="C25" s="150" t="s">
        <v>31</v>
      </c>
      <c r="D25" s="111"/>
      <c r="E25" s="150" t="s">
        <v>31</v>
      </c>
      <c r="F25" s="111"/>
    </row>
    <row r="26" spans="1:6" ht="24.95" customHeight="1" x14ac:dyDescent="0.2">
      <c r="A26" s="143" t="s">
        <v>62</v>
      </c>
      <c r="B26" s="225" t="s">
        <v>33</v>
      </c>
      <c r="C26" s="226"/>
      <c r="D26" s="226"/>
      <c r="E26" s="226"/>
      <c r="F26" s="226"/>
    </row>
    <row r="27" spans="1:6" ht="267.75" x14ac:dyDescent="0.2">
      <c r="A27" s="228"/>
      <c r="B27" s="229" t="s">
        <v>113</v>
      </c>
      <c r="C27" s="230" t="s">
        <v>140</v>
      </c>
      <c r="D27" s="111" t="s">
        <v>125</v>
      </c>
      <c r="E27" s="230" t="s">
        <v>34</v>
      </c>
      <c r="F27" s="111"/>
    </row>
    <row r="28" spans="1:6" s="41" customFormat="1" ht="47.25" x14ac:dyDescent="0.25">
      <c r="A28" s="228"/>
      <c r="B28" s="231" t="s">
        <v>116</v>
      </c>
      <c r="C28" s="230" t="s">
        <v>34</v>
      </c>
      <c r="D28" s="232">
        <f>[6]VTE!G6</f>
        <v>13432664522</v>
      </c>
      <c r="E28" s="230" t="s">
        <v>34</v>
      </c>
      <c r="F28" s="233">
        <f>[6]VTE!K6</f>
        <v>3883064402</v>
      </c>
    </row>
    <row r="29" spans="1:6" s="41" customFormat="1" ht="110.25" customHeight="1" x14ac:dyDescent="0.25">
      <c r="A29" s="228"/>
      <c r="B29" s="234" t="s">
        <v>117</v>
      </c>
      <c r="C29" s="235" t="s">
        <v>34</v>
      </c>
      <c r="D29" s="235"/>
      <c r="E29" s="235" t="s">
        <v>169</v>
      </c>
      <c r="F29" s="235"/>
    </row>
    <row r="30" spans="1:6" ht="24.95" customHeight="1" x14ac:dyDescent="0.2">
      <c r="A30" s="143" t="s">
        <v>118</v>
      </c>
      <c r="B30" s="236" t="s">
        <v>58</v>
      </c>
      <c r="C30" s="237"/>
      <c r="D30" s="237"/>
      <c r="E30" s="237"/>
      <c r="F30" s="237"/>
    </row>
    <row r="31" spans="1:6" ht="346.5" x14ac:dyDescent="0.2">
      <c r="A31" s="238"/>
      <c r="B31" s="229" t="s">
        <v>141</v>
      </c>
      <c r="C31" s="230" t="s">
        <v>140</v>
      </c>
      <c r="D31" s="230" t="s">
        <v>146</v>
      </c>
      <c r="E31" s="230" t="s">
        <v>31</v>
      </c>
      <c r="F31" s="230"/>
    </row>
    <row r="32" spans="1:6" ht="337.5" customHeight="1" x14ac:dyDescent="0.2">
      <c r="A32" s="103"/>
      <c r="B32" s="229" t="s">
        <v>142</v>
      </c>
      <c r="C32" s="230" t="s">
        <v>140</v>
      </c>
      <c r="D32" s="230" t="s">
        <v>146</v>
      </c>
      <c r="E32" s="230" t="s">
        <v>140</v>
      </c>
      <c r="F32" s="230" t="s">
        <v>170</v>
      </c>
    </row>
    <row r="33" spans="1:6" ht="236.25" x14ac:dyDescent="0.2">
      <c r="A33" s="104"/>
      <c r="B33" s="229" t="s">
        <v>143</v>
      </c>
      <c r="C33" s="230" t="s">
        <v>140</v>
      </c>
      <c r="D33" s="230" t="s">
        <v>145</v>
      </c>
      <c r="E33" s="230" t="s">
        <v>140</v>
      </c>
      <c r="F33" s="230" t="s">
        <v>147</v>
      </c>
    </row>
    <row r="34" spans="1:6" ht="189" x14ac:dyDescent="0.2">
      <c r="A34" s="143"/>
      <c r="B34" s="229" t="s">
        <v>144</v>
      </c>
      <c r="C34" s="230" t="s">
        <v>140</v>
      </c>
      <c r="D34" s="230" t="s">
        <v>149</v>
      </c>
      <c r="E34" s="230" t="s">
        <v>140</v>
      </c>
      <c r="F34" s="230" t="s">
        <v>148</v>
      </c>
    </row>
    <row r="35" spans="1:6" ht="13.5" thickBot="1" x14ac:dyDescent="0.25">
      <c r="A35" s="47"/>
      <c r="B35" s="47"/>
      <c r="C35" s="47"/>
      <c r="D35" s="47"/>
      <c r="E35" s="47"/>
      <c r="F35" s="47"/>
    </row>
    <row r="36" spans="1:6" s="48" customFormat="1" ht="19.5" customHeight="1" thickBot="1" x14ac:dyDescent="0.3">
      <c r="A36" s="163" t="s">
        <v>35</v>
      </c>
      <c r="B36" s="164"/>
      <c r="C36" s="193" t="s">
        <v>85</v>
      </c>
      <c r="D36" s="194"/>
      <c r="E36" s="193" t="s">
        <v>85</v>
      </c>
      <c r="F36" s="194"/>
    </row>
    <row r="37" spans="1:6" s="48" customFormat="1" ht="19.5" customHeight="1" x14ac:dyDescent="0.25">
      <c r="A37" s="142"/>
      <c r="B37" s="142"/>
      <c r="C37" s="142"/>
      <c r="D37" s="142"/>
      <c r="E37" s="142"/>
      <c r="F37" s="142"/>
    </row>
    <row r="38" spans="1:6" ht="24.95" customHeight="1" x14ac:dyDescent="0.2">
      <c r="A38" s="239" t="s">
        <v>152</v>
      </c>
      <c r="B38" s="236" t="s">
        <v>151</v>
      </c>
      <c r="C38" s="237"/>
      <c r="D38" s="237"/>
      <c r="E38" s="237"/>
      <c r="F38" s="237"/>
    </row>
    <row r="39" spans="1:6" ht="102.75" customHeight="1" x14ac:dyDescent="0.2">
      <c r="A39" s="150"/>
      <c r="B39" s="240" t="s">
        <v>150</v>
      </c>
      <c r="C39" s="195" t="s">
        <v>167</v>
      </c>
      <c r="D39" s="196"/>
      <c r="E39" s="196"/>
      <c r="F39" s="197"/>
    </row>
    <row r="40" spans="1:6" x14ac:dyDescent="0.2">
      <c r="D40" s="109"/>
    </row>
    <row r="41" spans="1:6" s="241" customFormat="1" ht="33" customHeight="1" x14ac:dyDescent="0.25">
      <c r="A41" s="241" t="s">
        <v>176</v>
      </c>
    </row>
    <row r="42" spans="1:6" ht="12.75" customHeight="1" x14ac:dyDescent="0.2">
      <c r="C42" s="109"/>
      <c r="E42" s="110"/>
    </row>
    <row r="43" spans="1:6" ht="12.75" customHeight="1" x14ac:dyDescent="0.2">
      <c r="B43" s="43" t="s">
        <v>36</v>
      </c>
      <c r="C43" s="109"/>
      <c r="E43" s="110"/>
    </row>
    <row r="44" spans="1:6" ht="12.75" customHeight="1" x14ac:dyDescent="0.2">
      <c r="C44" s="109"/>
      <c r="E44" s="110"/>
    </row>
    <row r="45" spans="1:6" ht="12.75" customHeight="1" x14ac:dyDescent="0.2">
      <c r="C45" s="109"/>
      <c r="E45" s="110"/>
    </row>
    <row r="46" spans="1:6" ht="18.75" customHeight="1" x14ac:dyDescent="0.2">
      <c r="B46" s="52"/>
      <c r="E46" s="110"/>
    </row>
    <row r="47" spans="1:6" ht="15.75" x14ac:dyDescent="0.2">
      <c r="B47" s="53" t="s">
        <v>37</v>
      </c>
      <c r="C47" s="109"/>
      <c r="E47" s="110"/>
    </row>
    <row r="48" spans="1:6" ht="15.75" x14ac:dyDescent="0.25">
      <c r="B48" s="54" t="s">
        <v>66</v>
      </c>
      <c r="C48" s="109"/>
      <c r="E48" s="110"/>
    </row>
    <row r="49" spans="1:6" ht="12.75" customHeight="1" x14ac:dyDescent="0.2">
      <c r="C49" s="109"/>
      <c r="E49" s="110"/>
    </row>
    <row r="50" spans="1:6" ht="12.75" customHeight="1" x14ac:dyDescent="0.2">
      <c r="C50" s="109"/>
      <c r="E50" s="110"/>
    </row>
    <row r="51" spans="1:6" ht="14.25" customHeight="1" x14ac:dyDescent="0.25">
      <c r="B51" s="54"/>
      <c r="C51" s="54"/>
      <c r="D51" s="55"/>
      <c r="E51" s="55"/>
      <c r="F51" s="54"/>
    </row>
    <row r="52" spans="1:6" ht="15.75" x14ac:dyDescent="0.2">
      <c r="B52" s="53" t="s">
        <v>38</v>
      </c>
      <c r="D52" s="53"/>
      <c r="E52" s="53"/>
      <c r="F52" s="53"/>
    </row>
    <row r="53" spans="1:6" ht="15.75" x14ac:dyDescent="0.25">
      <c r="B53" s="54" t="s">
        <v>39</v>
      </c>
      <c r="D53" s="55"/>
      <c r="E53" s="55"/>
      <c r="F53" s="54"/>
    </row>
    <row r="54" spans="1:6" ht="15.75" x14ac:dyDescent="0.25">
      <c r="B54" s="54" t="s">
        <v>40</v>
      </c>
      <c r="D54" s="55"/>
      <c r="E54" s="55"/>
      <c r="F54" s="54"/>
    </row>
    <row r="55" spans="1:6" ht="14.25" customHeight="1" x14ac:dyDescent="0.25">
      <c r="B55" s="54"/>
      <c r="C55" s="55"/>
      <c r="D55" s="55"/>
      <c r="E55" s="54"/>
      <c r="F55" s="54"/>
    </row>
    <row r="60" spans="1:6" s="109" customFormat="1" x14ac:dyDescent="0.25">
      <c r="A60" s="49"/>
      <c r="C60" s="110"/>
      <c r="D60" s="110"/>
    </row>
    <row r="61" spans="1:6" s="109" customFormat="1" x14ac:dyDescent="0.25">
      <c r="A61" s="49"/>
      <c r="C61" s="110"/>
      <c r="D61" s="110"/>
    </row>
    <row r="62" spans="1:6" s="109" customFormat="1" x14ac:dyDescent="0.25">
      <c r="A62" s="49"/>
      <c r="C62" s="110"/>
      <c r="D62" s="110"/>
    </row>
    <row r="63" spans="1:6" s="109" customFormat="1" x14ac:dyDescent="0.25">
      <c r="A63" s="49"/>
      <c r="C63" s="110"/>
      <c r="D63" s="110"/>
    </row>
    <row r="64" spans="1:6" s="109" customFormat="1" x14ac:dyDescent="0.25">
      <c r="A64" s="49"/>
      <c r="C64" s="110"/>
      <c r="D64" s="110"/>
    </row>
  </sheetData>
  <mergeCells count="13">
    <mergeCell ref="A27:A29"/>
    <mergeCell ref="A36:B36"/>
    <mergeCell ref="C36:D36"/>
    <mergeCell ref="E36:F36"/>
    <mergeCell ref="C39:F39"/>
    <mergeCell ref="A41:XFD41"/>
    <mergeCell ref="A7:B7"/>
    <mergeCell ref="A9:A11"/>
    <mergeCell ref="B9:B10"/>
    <mergeCell ref="C9:D9"/>
    <mergeCell ref="E9:F9"/>
    <mergeCell ref="C10:D10"/>
    <mergeCell ref="E10:F10"/>
  </mergeCells>
  <conditionalFormatting sqref="C28:F29">
    <cfRule type="cellIs" dxfId="32" priority="33" operator="equal">
      <formula>"NO"</formula>
    </cfRule>
  </conditionalFormatting>
  <conditionalFormatting sqref="C36:D37">
    <cfRule type="cellIs" dxfId="31" priority="32" operator="equal">
      <formula>"NO HABIL"</formula>
    </cfRule>
  </conditionalFormatting>
  <conditionalFormatting sqref="C27 E27">
    <cfRule type="cellIs" dxfId="30" priority="31" operator="equal">
      <formula>"NO"</formula>
    </cfRule>
  </conditionalFormatting>
  <conditionalFormatting sqref="C30:F30">
    <cfRule type="cellIs" dxfId="29" priority="30" operator="equal">
      <formula>"NO"</formula>
    </cfRule>
  </conditionalFormatting>
  <conditionalFormatting sqref="C39">
    <cfRule type="cellIs" dxfId="28" priority="29" operator="equal">
      <formula>"NO"</formula>
    </cfRule>
  </conditionalFormatting>
  <conditionalFormatting sqref="C38:F38">
    <cfRule type="cellIs" dxfId="27" priority="28" operator="equal">
      <formula>"NO"</formula>
    </cfRule>
  </conditionalFormatting>
  <conditionalFormatting sqref="C31:C32">
    <cfRule type="cellIs" dxfId="26" priority="27" operator="equal">
      <formula>"NO"</formula>
    </cfRule>
  </conditionalFormatting>
  <conditionalFormatting sqref="C33">
    <cfRule type="cellIs" dxfId="25" priority="26" operator="equal">
      <formula>"NO"</formula>
    </cfRule>
  </conditionalFormatting>
  <conditionalFormatting sqref="C34">
    <cfRule type="cellIs" dxfId="24" priority="25" operator="equal">
      <formula>"NO"</formula>
    </cfRule>
  </conditionalFormatting>
  <conditionalFormatting sqref="E31:E32">
    <cfRule type="cellIs" dxfId="23" priority="24" operator="equal">
      <formula>"NO"</formula>
    </cfRule>
  </conditionalFormatting>
  <conditionalFormatting sqref="E33">
    <cfRule type="cellIs" dxfId="22" priority="23" operator="equal">
      <formula>"NO"</formula>
    </cfRule>
  </conditionalFormatting>
  <conditionalFormatting sqref="F27">
    <cfRule type="cellIs" dxfId="21" priority="22" operator="equal">
      <formula>"NO"</formula>
    </cfRule>
  </conditionalFormatting>
  <conditionalFormatting sqref="D33">
    <cfRule type="cellIs" dxfId="20" priority="19" operator="equal">
      <formula>"NO"</formula>
    </cfRule>
  </conditionalFormatting>
  <conditionalFormatting sqref="F33">
    <cfRule type="cellIs" dxfId="19" priority="21" operator="equal">
      <formula>"NO"</formula>
    </cfRule>
  </conditionalFormatting>
  <conditionalFormatting sqref="F34">
    <cfRule type="cellIs" dxfId="18" priority="20" operator="equal">
      <formula>"NO"</formula>
    </cfRule>
  </conditionalFormatting>
  <conditionalFormatting sqref="D34">
    <cfRule type="cellIs" dxfId="17" priority="18" operator="equal">
      <formula>"NO"</formula>
    </cfRule>
  </conditionalFormatting>
  <conditionalFormatting sqref="D27">
    <cfRule type="cellIs" dxfId="16" priority="17" operator="equal">
      <formula>"NO"</formula>
    </cfRule>
  </conditionalFormatting>
  <conditionalFormatting sqref="E36:F37">
    <cfRule type="cellIs" dxfId="15" priority="16" operator="equal">
      <formula>"NO HABIL"</formula>
    </cfRule>
  </conditionalFormatting>
  <conditionalFormatting sqref="C13:C14 C16 C18:C25">
    <cfRule type="cellIs" dxfId="14" priority="15" operator="equal">
      <formula>"NO CUMPLE"</formula>
    </cfRule>
  </conditionalFormatting>
  <conditionalFormatting sqref="E13:E22 E24:E25">
    <cfRule type="cellIs" dxfId="13" priority="14" operator="equal">
      <formula>"NO CUMPLE"</formula>
    </cfRule>
  </conditionalFormatting>
  <conditionalFormatting sqref="E31:E33">
    <cfRule type="cellIs" dxfId="12" priority="13" operator="equal">
      <formula>"NO CUMPLE"</formula>
    </cfRule>
  </conditionalFormatting>
  <conditionalFormatting sqref="C31:C34">
    <cfRule type="cellIs" dxfId="11" priority="12" operator="equal">
      <formula>"NO CUMPLE"</formula>
    </cfRule>
  </conditionalFormatting>
  <conditionalFormatting sqref="D32">
    <cfRule type="cellIs" dxfId="10" priority="11" operator="equal">
      <formula>"NO"</formula>
    </cfRule>
  </conditionalFormatting>
  <conditionalFormatting sqref="D31">
    <cfRule type="cellIs" dxfId="9" priority="10" operator="equal">
      <formula>"NO"</formula>
    </cfRule>
  </conditionalFormatting>
  <conditionalFormatting sqref="F31">
    <cfRule type="cellIs" dxfId="8" priority="9" operator="equal">
      <formula>"NO"</formula>
    </cfRule>
  </conditionalFormatting>
  <conditionalFormatting sqref="F32">
    <cfRule type="cellIs" dxfId="7" priority="8" operator="equal">
      <formula>"NO"</formula>
    </cfRule>
  </conditionalFormatting>
  <conditionalFormatting sqref="C34">
    <cfRule type="cellIs" dxfId="6" priority="7" operator="equal">
      <formula>"NO"</formula>
    </cfRule>
  </conditionalFormatting>
  <conditionalFormatting sqref="E34">
    <cfRule type="cellIs" dxfId="5" priority="6" operator="equal">
      <formula>"NO"</formula>
    </cfRule>
  </conditionalFormatting>
  <conditionalFormatting sqref="E34">
    <cfRule type="cellIs" dxfId="4" priority="5" operator="equal">
      <formula>"NO CUMPLE"</formula>
    </cfRule>
  </conditionalFormatting>
  <conditionalFormatting sqref="C27:C29 E27:E29">
    <cfRule type="cellIs" dxfId="3" priority="4" operator="equal">
      <formula>"NO CUMPLE"</formula>
    </cfRule>
  </conditionalFormatting>
  <conditionalFormatting sqref="C15">
    <cfRule type="cellIs" dxfId="2" priority="3" operator="equal">
      <formula>"NO CUMPLE"</formula>
    </cfRule>
  </conditionalFormatting>
  <conditionalFormatting sqref="C17">
    <cfRule type="cellIs" dxfId="1" priority="2" operator="equal">
      <formula>"NO CUMPLE"</formula>
    </cfRule>
  </conditionalFormatting>
  <conditionalFormatting sqref="E23">
    <cfRule type="cellIs" dxfId="0" priority="1" operator="equal">
      <formula>"NO CUMPLE"</formula>
    </cfRule>
  </conditionalFormatting>
  <pageMargins left="0.59055118110236227" right="0.59055118110236227" top="0.59055118110236227" bottom="0.59055118110236227" header="0.31496062992125984" footer="0.31496062992125984"/>
  <pageSetup scale="37" orientation="landscape" horizontalDpi="300" verticalDpi="300" r:id="rId1"/>
  <headerFooter alignWithMargins="0"/>
  <rowBreaks count="1" manualBreakCount="1">
    <brk id="3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opLeftCell="F1" zoomScale="90" zoomScaleNormal="90" workbookViewId="0">
      <selection activeCell="K31" sqref="K31"/>
    </sheetView>
  </sheetViews>
  <sheetFormatPr baseColWidth="10" defaultRowHeight="15" x14ac:dyDescent="0.25"/>
  <cols>
    <col min="1" max="2" width="20.7109375" style="4" customWidth="1"/>
    <col min="3" max="3" width="2.7109375" style="4" customWidth="1"/>
    <col min="4" max="4" width="20.7109375" style="4" customWidth="1"/>
    <col min="5" max="5" width="2.7109375" style="4" customWidth="1"/>
    <col min="6" max="6" width="8.7109375" style="4" customWidth="1"/>
    <col min="7" max="8" width="20.7109375" style="4" customWidth="1"/>
    <col min="9" max="9" width="3.28515625" customWidth="1"/>
    <col min="10" max="10" width="8.7109375" style="4" customWidth="1"/>
    <col min="11" max="12" width="20.7109375" style="4" customWidth="1"/>
    <col min="13" max="13" width="3.28515625" customWidth="1"/>
  </cols>
  <sheetData>
    <row r="1" spans="1:12" x14ac:dyDescent="0.25">
      <c r="G1" s="5"/>
      <c r="K1" s="5"/>
    </row>
    <row r="2" spans="1:12" x14ac:dyDescent="0.25">
      <c r="A2" s="202" t="s">
        <v>14</v>
      </c>
      <c r="B2" s="202"/>
      <c r="C2" s="6"/>
      <c r="D2" s="7" t="s">
        <v>15</v>
      </c>
      <c r="E2" s="6"/>
      <c r="F2" s="6"/>
      <c r="G2" s="105">
        <v>1</v>
      </c>
      <c r="H2" s="6"/>
      <c r="J2" s="6"/>
      <c r="K2" s="105">
        <v>2</v>
      </c>
      <c r="L2" s="6"/>
    </row>
    <row r="3" spans="1:12" ht="25.5" x14ac:dyDescent="0.25">
      <c r="A3" s="202"/>
      <c r="B3" s="202"/>
      <c r="C3" s="8"/>
      <c r="D3" s="9" t="s">
        <v>119</v>
      </c>
      <c r="E3" s="8"/>
      <c r="F3" s="8"/>
      <c r="G3" s="106" t="e">
        <f>#REF!</f>
        <v>#REF!</v>
      </c>
      <c r="H3" s="8"/>
      <c r="J3" s="8"/>
      <c r="K3" s="106" t="e">
        <f>#REF!</f>
        <v>#REF!</v>
      </c>
      <c r="L3" s="8"/>
    </row>
    <row r="4" spans="1:12" x14ac:dyDescent="0.25">
      <c r="C4" s="10"/>
      <c r="E4" s="10"/>
      <c r="F4" s="10"/>
      <c r="G4" s="11"/>
      <c r="H4" s="10"/>
      <c r="J4" s="10"/>
      <c r="K4" s="11"/>
      <c r="L4" s="10"/>
    </row>
    <row r="5" spans="1:12" x14ac:dyDescent="0.25">
      <c r="A5" s="12"/>
    </row>
    <row r="6" spans="1:12" x14ac:dyDescent="0.25">
      <c r="A6" s="203" t="s">
        <v>16</v>
      </c>
      <c r="B6" s="204"/>
      <c r="D6" s="60"/>
      <c r="F6" s="58" t="s">
        <v>19</v>
      </c>
      <c r="G6" s="13">
        <f>SUM(G12:G13)</f>
        <v>13432664522</v>
      </c>
      <c r="H6" s="11"/>
      <c r="J6" s="58" t="s">
        <v>19</v>
      </c>
      <c r="K6" s="13">
        <f>SUM(K12:K13)</f>
        <v>3883064402</v>
      </c>
      <c r="L6" s="11"/>
    </row>
    <row r="7" spans="1:12" x14ac:dyDescent="0.25">
      <c r="A7" s="12"/>
      <c r="B7" s="12"/>
      <c r="D7" s="57">
        <v>3104922850</v>
      </c>
      <c r="G7" s="57"/>
      <c r="H7" s="11"/>
      <c r="K7" s="57"/>
      <c r="L7" s="11"/>
    </row>
    <row r="8" spans="1:12" x14ac:dyDescent="0.25">
      <c r="A8" s="203" t="s">
        <v>64</v>
      </c>
      <c r="B8" s="204"/>
      <c r="D8" s="60">
        <f>+ROUND(D6*0.3,0)</f>
        <v>0</v>
      </c>
      <c r="F8" s="58" t="s">
        <v>17</v>
      </c>
      <c r="G8" s="61">
        <f>+SUMIF(F$17:F$52,F8,G$17:G$52)</f>
        <v>1167018494</v>
      </c>
      <c r="H8" s="11"/>
      <c r="J8" s="58" t="s">
        <v>17</v>
      </c>
      <c r="K8" s="61">
        <f>+SUMIF(J$17:J$52,J8,K$17:K$52)</f>
        <v>3883064402</v>
      </c>
      <c r="L8" s="11"/>
    </row>
    <row r="9" spans="1:12" x14ac:dyDescent="0.25">
      <c r="A9" s="12"/>
      <c r="B9" s="12"/>
      <c r="D9" s="57"/>
      <c r="G9" s="57"/>
      <c r="H9" s="11"/>
      <c r="K9" s="57"/>
      <c r="L9" s="11"/>
    </row>
    <row r="10" spans="1:12" x14ac:dyDescent="0.25">
      <c r="A10" s="205" t="s">
        <v>43</v>
      </c>
      <c r="B10" s="205"/>
      <c r="D10" s="206">
        <v>0.4</v>
      </c>
      <c r="F10" s="58">
        <v>1</v>
      </c>
      <c r="G10" s="59">
        <v>0.5</v>
      </c>
      <c r="H10" s="11"/>
      <c r="J10" s="58">
        <v>1</v>
      </c>
      <c r="K10" s="59">
        <v>1</v>
      </c>
      <c r="L10" s="11"/>
    </row>
    <row r="11" spans="1:12" x14ac:dyDescent="0.25">
      <c r="A11" s="205"/>
      <c r="B11" s="205"/>
      <c r="D11" s="206"/>
      <c r="F11" s="58">
        <v>2</v>
      </c>
      <c r="G11" s="59">
        <v>0.5</v>
      </c>
      <c r="H11" s="11"/>
      <c r="J11" s="58"/>
      <c r="K11" s="59"/>
      <c r="L11" s="11"/>
    </row>
    <row r="12" spans="1:12" x14ac:dyDescent="0.25">
      <c r="A12" s="205" t="s">
        <v>41</v>
      </c>
      <c r="B12" s="205"/>
      <c r="D12" s="207">
        <f>40%*D6</f>
        <v>0</v>
      </c>
      <c r="F12" s="112" t="s">
        <v>17</v>
      </c>
      <c r="G12" s="113">
        <f>+SUMIF(F$17:F$52,F12,G$17:G$52)</f>
        <v>1167018494</v>
      </c>
      <c r="H12" s="11"/>
      <c r="J12" s="58" t="s">
        <v>17</v>
      </c>
      <c r="K12" s="61">
        <f>+SUMIF(J$17:J$52,J12,K$17:K$52)</f>
        <v>3883064402</v>
      </c>
      <c r="L12" s="11"/>
    </row>
    <row r="13" spans="1:12" x14ac:dyDescent="0.25">
      <c r="A13" s="205"/>
      <c r="B13" s="205"/>
      <c r="D13" s="207"/>
      <c r="F13" s="112" t="s">
        <v>56</v>
      </c>
      <c r="G13" s="113">
        <f>+SUMIF(F$17:F$51,F13,G$17:G$51)</f>
        <v>12265646028</v>
      </c>
      <c r="H13" s="11"/>
      <c r="J13" s="58"/>
      <c r="K13" s="61">
        <f>+SUMIF(J$17:J$51,J13,K$17:K$51)</f>
        <v>0</v>
      </c>
      <c r="L13" s="11"/>
    </row>
    <row r="15" spans="1:12" x14ac:dyDescent="0.25">
      <c r="A15" s="203" t="s">
        <v>18</v>
      </c>
      <c r="B15" s="204" t="s">
        <v>19</v>
      </c>
      <c r="G15" s="14" t="str">
        <f>+IF(G6&gt;=$D6,"CUMPLE","NO CUMPLE")</f>
        <v>CUMPLE</v>
      </c>
      <c r="K15" s="14" t="str">
        <f>+IF(K6&gt;=$D6,"CUMPLE","NO CUMPLE")</f>
        <v>CUMPLE</v>
      </c>
    </row>
    <row r="16" spans="1:12" x14ac:dyDescent="0.25">
      <c r="A16" s="12"/>
    </row>
    <row r="17" spans="1:12" x14ac:dyDescent="0.25">
      <c r="A17" s="15" t="s">
        <v>20</v>
      </c>
      <c r="B17" s="16"/>
      <c r="F17" s="32"/>
      <c r="G17" s="33" t="s">
        <v>20</v>
      </c>
      <c r="H17" s="34"/>
      <c r="J17" s="32"/>
      <c r="K17" s="33" t="s">
        <v>20</v>
      </c>
      <c r="L17" s="34"/>
    </row>
    <row r="18" spans="1:12" x14ac:dyDescent="0.25">
      <c r="A18" s="17"/>
      <c r="B18" s="18"/>
      <c r="F18" s="30"/>
      <c r="G18" s="29"/>
      <c r="H18" s="24"/>
      <c r="J18" s="30"/>
      <c r="K18" s="29"/>
      <c r="L18" s="24"/>
    </row>
    <row r="19" spans="1:12" x14ac:dyDescent="0.25">
      <c r="A19" s="17" t="s">
        <v>21</v>
      </c>
      <c r="B19" s="18"/>
      <c r="F19" s="19" t="s">
        <v>22</v>
      </c>
      <c r="G19" s="20">
        <v>465643473</v>
      </c>
      <c r="H19" s="21">
        <v>39122200</v>
      </c>
      <c r="J19" s="19" t="s">
        <v>22</v>
      </c>
      <c r="K19" s="20">
        <v>1820000000</v>
      </c>
      <c r="L19" s="21" t="s">
        <v>13</v>
      </c>
    </row>
    <row r="20" spans="1:12" ht="15" customHeight="1" x14ac:dyDescent="0.25">
      <c r="A20" s="17" t="s">
        <v>23</v>
      </c>
      <c r="B20" s="18"/>
      <c r="F20" s="30"/>
      <c r="G20" s="29">
        <v>2018</v>
      </c>
      <c r="H20" s="201" t="s">
        <v>121</v>
      </c>
      <c r="J20" s="30"/>
      <c r="K20" s="29">
        <v>2014</v>
      </c>
      <c r="L20" s="201" t="s">
        <v>126</v>
      </c>
    </row>
    <row r="21" spans="1:12" x14ac:dyDescent="0.25">
      <c r="A21" s="22" t="s">
        <v>24</v>
      </c>
      <c r="B21" s="18"/>
      <c r="F21" s="62">
        <v>1</v>
      </c>
      <c r="G21" s="56">
        <v>1</v>
      </c>
      <c r="H21" s="201"/>
      <c r="J21" s="62">
        <v>1</v>
      </c>
      <c r="K21" s="23">
        <v>1</v>
      </c>
      <c r="L21" s="201"/>
    </row>
    <row r="22" spans="1:12" x14ac:dyDescent="0.25">
      <c r="A22" s="22"/>
      <c r="B22" s="18"/>
      <c r="F22" s="30"/>
      <c r="G22" s="23"/>
      <c r="H22" s="201"/>
      <c r="J22" s="30"/>
      <c r="K22" s="23"/>
      <c r="L22" s="201"/>
    </row>
    <row r="23" spans="1:12" x14ac:dyDescent="0.25">
      <c r="A23" s="22"/>
      <c r="B23" s="18"/>
      <c r="F23" s="30"/>
      <c r="G23" s="23"/>
      <c r="H23" s="201"/>
      <c r="J23" s="30"/>
      <c r="K23" s="23"/>
      <c r="L23" s="201"/>
    </row>
    <row r="24" spans="1:12" x14ac:dyDescent="0.25">
      <c r="A24" s="22"/>
      <c r="B24" s="18"/>
      <c r="F24" s="30"/>
      <c r="G24" s="23"/>
      <c r="H24" s="201"/>
      <c r="J24" s="30"/>
      <c r="K24" s="23"/>
      <c r="L24" s="201"/>
    </row>
    <row r="25" spans="1:12" x14ac:dyDescent="0.25">
      <c r="A25" s="22"/>
      <c r="B25" s="18"/>
      <c r="F25" s="30"/>
      <c r="G25" s="23"/>
      <c r="H25" s="201"/>
      <c r="J25" s="30"/>
      <c r="K25" s="23"/>
      <c r="L25" s="201"/>
    </row>
    <row r="26" spans="1:12" x14ac:dyDescent="0.25">
      <c r="A26" s="17"/>
      <c r="B26" s="18"/>
      <c r="F26" s="30"/>
      <c r="G26" s="23"/>
      <c r="H26" s="201"/>
      <c r="J26" s="30"/>
      <c r="K26" s="23"/>
      <c r="L26" s="201"/>
    </row>
    <row r="27" spans="1:12" x14ac:dyDescent="0.25">
      <c r="A27" s="25" t="s">
        <v>26</v>
      </c>
      <c r="B27" s="26"/>
      <c r="F27" s="27" t="s">
        <v>17</v>
      </c>
      <c r="G27" s="28">
        <f>+ROUND(G19*G21*$B$88/(LOOKUP(G20,$A$56:$A$88,$B$56:$B$88)),0)</f>
        <v>465643473</v>
      </c>
      <c r="H27" s="31">
        <f>+ROUND(G27/$B$88,2)</f>
        <v>596.03</v>
      </c>
      <c r="J27" s="27" t="s">
        <v>17</v>
      </c>
      <c r="K27" s="28">
        <f>+ROUND(K19*K21*$B$88/(LOOKUP(K20,$A$56:$A$88,$B$56:$B$88)),0)</f>
        <v>2308215000</v>
      </c>
      <c r="L27" s="31">
        <f>+ROUND(K27/$B$88,2)</f>
        <v>2954.55</v>
      </c>
    </row>
    <row r="29" spans="1:12" x14ac:dyDescent="0.25">
      <c r="A29" s="15" t="s">
        <v>25</v>
      </c>
      <c r="B29" s="16"/>
      <c r="F29" s="32"/>
      <c r="G29" s="33" t="s">
        <v>25</v>
      </c>
      <c r="H29" s="34"/>
      <c r="J29" s="32"/>
      <c r="K29" s="33" t="s">
        <v>25</v>
      </c>
      <c r="L29" s="34"/>
    </row>
    <row r="30" spans="1:12" x14ac:dyDescent="0.25">
      <c r="A30" s="17"/>
      <c r="B30" s="18"/>
      <c r="F30" s="30"/>
      <c r="G30" s="29"/>
      <c r="H30" s="24"/>
      <c r="J30" s="30"/>
      <c r="K30" s="29"/>
      <c r="L30" s="24"/>
    </row>
    <row r="31" spans="1:12" ht="15" customHeight="1" x14ac:dyDescent="0.25">
      <c r="A31" s="17" t="s">
        <v>21</v>
      </c>
      <c r="B31" s="18"/>
      <c r="F31" s="19" t="s">
        <v>22</v>
      </c>
      <c r="G31" s="20">
        <v>1324599231</v>
      </c>
      <c r="H31" s="21" t="s">
        <v>13</v>
      </c>
      <c r="J31" s="19" t="s">
        <v>22</v>
      </c>
      <c r="K31" s="20">
        <v>1389820593</v>
      </c>
      <c r="L31" s="21"/>
    </row>
    <row r="32" spans="1:12" ht="15" customHeight="1" x14ac:dyDescent="0.25">
      <c r="A32" s="17" t="s">
        <v>23</v>
      </c>
      <c r="B32" s="18"/>
      <c r="F32" s="30"/>
      <c r="G32" s="29">
        <v>2017</v>
      </c>
      <c r="H32" s="201" t="s">
        <v>122</v>
      </c>
      <c r="J32" s="30"/>
      <c r="K32" s="29">
        <v>2016</v>
      </c>
      <c r="L32" s="201" t="s">
        <v>126</v>
      </c>
    </row>
    <row r="33" spans="1:12" x14ac:dyDescent="0.25">
      <c r="A33" s="22" t="s">
        <v>24</v>
      </c>
      <c r="B33" s="18"/>
      <c r="F33" s="62">
        <v>0.5</v>
      </c>
      <c r="G33" s="23">
        <v>0.5</v>
      </c>
      <c r="H33" s="201"/>
      <c r="J33" s="62">
        <v>1</v>
      </c>
      <c r="K33" s="23">
        <v>1</v>
      </c>
      <c r="L33" s="201"/>
    </row>
    <row r="34" spans="1:12" ht="20.100000000000001" customHeight="1" x14ac:dyDescent="0.25">
      <c r="A34" s="22"/>
      <c r="B34" s="18"/>
      <c r="F34" s="30"/>
      <c r="G34" s="23"/>
      <c r="H34" s="201"/>
      <c r="J34" s="30"/>
      <c r="K34" s="23"/>
      <c r="L34" s="201"/>
    </row>
    <row r="35" spans="1:12" ht="20.100000000000001" customHeight="1" x14ac:dyDescent="0.25">
      <c r="A35" s="22"/>
      <c r="B35" s="18"/>
      <c r="F35" s="30"/>
      <c r="G35" s="23"/>
      <c r="H35" s="201"/>
      <c r="J35" s="30"/>
      <c r="K35" s="23"/>
      <c r="L35" s="201"/>
    </row>
    <row r="36" spans="1:12" ht="20.100000000000001" customHeight="1" x14ac:dyDescent="0.25">
      <c r="A36" s="22"/>
      <c r="B36" s="18"/>
      <c r="F36" s="30"/>
      <c r="G36" s="23"/>
      <c r="H36" s="201"/>
      <c r="J36" s="30"/>
      <c r="K36" s="23"/>
      <c r="L36" s="201"/>
    </row>
    <row r="37" spans="1:12" ht="20.100000000000001" customHeight="1" x14ac:dyDescent="0.25">
      <c r="A37" s="22"/>
      <c r="B37" s="18"/>
      <c r="F37" s="30"/>
      <c r="G37" s="23"/>
      <c r="H37" s="201"/>
      <c r="J37" s="30"/>
      <c r="K37" s="23"/>
      <c r="L37" s="201"/>
    </row>
    <row r="38" spans="1:12" ht="20.100000000000001" customHeight="1" x14ac:dyDescent="0.25">
      <c r="A38" s="17"/>
      <c r="B38" s="18"/>
      <c r="F38" s="30"/>
      <c r="G38" s="23"/>
      <c r="H38" s="201"/>
      <c r="J38" s="30"/>
      <c r="K38" s="23"/>
      <c r="L38" s="201"/>
    </row>
    <row r="39" spans="1:12" x14ac:dyDescent="0.25">
      <c r="A39" s="25" t="s">
        <v>26</v>
      </c>
      <c r="B39" s="26"/>
      <c r="F39" s="27" t="s">
        <v>17</v>
      </c>
      <c r="G39" s="28">
        <f>+ROUND(G31*G33*$B$88/(LOOKUP(G32,$A$56:$A$88,$B$56:$B$88)),0)</f>
        <v>701375021</v>
      </c>
      <c r="H39" s="31">
        <f>+ROUND(G39/$B$88,2)</f>
        <v>897.77</v>
      </c>
      <c r="J39" s="27" t="s">
        <v>17</v>
      </c>
      <c r="K39" s="28">
        <f>+ROUND(K31*K33*$B$88/(LOOKUP(K32,$A$56:$A$88,$B$56:$B$88)),0)</f>
        <v>1574849402</v>
      </c>
      <c r="L39" s="31">
        <f>+ROUND(K39/$B$88,2)</f>
        <v>2015.83</v>
      </c>
    </row>
    <row r="41" spans="1:12" x14ac:dyDescent="0.25">
      <c r="A41" s="15" t="s">
        <v>59</v>
      </c>
      <c r="B41" s="16"/>
      <c r="F41" s="32"/>
      <c r="G41" s="33" t="s">
        <v>59</v>
      </c>
      <c r="H41" s="34"/>
      <c r="J41" s="32"/>
      <c r="K41" s="33" t="s">
        <v>59</v>
      </c>
      <c r="L41" s="34"/>
    </row>
    <row r="42" spans="1:12" x14ac:dyDescent="0.25">
      <c r="A42" s="17"/>
      <c r="B42" s="18"/>
      <c r="F42" s="30"/>
      <c r="G42" s="29"/>
      <c r="H42" s="24"/>
      <c r="J42" s="30"/>
      <c r="K42" s="29"/>
      <c r="L42" s="24"/>
    </row>
    <row r="43" spans="1:12" x14ac:dyDescent="0.25">
      <c r="A43" s="17" t="s">
        <v>21</v>
      </c>
      <c r="B43" s="18"/>
      <c r="F43" s="19" t="s">
        <v>22</v>
      </c>
      <c r="G43" s="20">
        <v>12265646028</v>
      </c>
      <c r="H43" s="21" t="s">
        <v>13</v>
      </c>
      <c r="J43" s="19" t="s">
        <v>22</v>
      </c>
      <c r="K43" s="20">
        <v>0</v>
      </c>
      <c r="L43" s="21"/>
    </row>
    <row r="44" spans="1:12" ht="15" customHeight="1" x14ac:dyDescent="0.25">
      <c r="A44" s="17" t="s">
        <v>23</v>
      </c>
      <c r="B44" s="18"/>
      <c r="F44" s="30"/>
      <c r="G44" s="29">
        <v>2018</v>
      </c>
      <c r="H44" s="201" t="s">
        <v>123</v>
      </c>
      <c r="J44" s="30"/>
      <c r="K44" s="29">
        <v>2000</v>
      </c>
      <c r="L44" s="201"/>
    </row>
    <row r="45" spans="1:12" x14ac:dyDescent="0.25">
      <c r="A45" s="22" t="s">
        <v>24</v>
      </c>
      <c r="B45" s="18"/>
      <c r="F45" s="62">
        <v>1</v>
      </c>
      <c r="G45" s="23">
        <v>1</v>
      </c>
      <c r="H45" s="201"/>
      <c r="J45" s="62"/>
      <c r="K45" s="23">
        <v>0</v>
      </c>
      <c r="L45" s="201"/>
    </row>
    <row r="46" spans="1:12" x14ac:dyDescent="0.25">
      <c r="A46" s="22"/>
      <c r="B46" s="18"/>
      <c r="F46" s="30"/>
      <c r="G46" s="23"/>
      <c r="H46" s="201"/>
      <c r="J46" s="30"/>
      <c r="K46" s="23"/>
      <c r="L46" s="201"/>
    </row>
    <row r="47" spans="1:12" x14ac:dyDescent="0.25">
      <c r="A47" s="22"/>
      <c r="B47" s="18"/>
      <c r="F47" s="30"/>
      <c r="G47" s="23"/>
      <c r="H47" s="201"/>
      <c r="J47" s="30"/>
      <c r="K47" s="23"/>
      <c r="L47" s="201"/>
    </row>
    <row r="48" spans="1:12" x14ac:dyDescent="0.25">
      <c r="A48" s="22"/>
      <c r="B48" s="18"/>
      <c r="F48" s="30"/>
      <c r="G48" s="23"/>
      <c r="H48" s="201"/>
      <c r="J48" s="30"/>
      <c r="K48" s="23"/>
      <c r="L48" s="201"/>
    </row>
    <row r="49" spans="1:12" x14ac:dyDescent="0.25">
      <c r="A49" s="22"/>
      <c r="B49" s="18"/>
      <c r="F49" s="30"/>
      <c r="G49" s="23"/>
      <c r="H49" s="201"/>
      <c r="J49" s="30"/>
      <c r="K49" s="23"/>
      <c r="L49" s="201"/>
    </row>
    <row r="50" spans="1:12" x14ac:dyDescent="0.25">
      <c r="A50" s="17"/>
      <c r="B50" s="18"/>
      <c r="F50" s="30"/>
      <c r="G50" s="23"/>
      <c r="H50" s="201"/>
      <c r="J50" s="30"/>
      <c r="K50" s="23"/>
      <c r="L50" s="201"/>
    </row>
    <row r="51" spans="1:12" x14ac:dyDescent="0.25">
      <c r="A51" s="25" t="s">
        <v>26</v>
      </c>
      <c r="B51" s="26"/>
      <c r="F51" s="27" t="s">
        <v>56</v>
      </c>
      <c r="G51" s="28">
        <f>+ROUND(G43*G45*$B$88/(LOOKUP(G44,$A$56:$A$88,$B$56:$B$88)),0)</f>
        <v>12265646028</v>
      </c>
      <c r="H51" s="31">
        <f>+ROUND(G51/$B$88,2)</f>
        <v>15700.19</v>
      </c>
      <c r="J51" s="27" t="s">
        <v>17</v>
      </c>
      <c r="K51" s="28">
        <f>+ROUND(K43*K45*$B$88/(LOOKUP(K44,$A$56:$A$88,$B$56:$B$88)),0)</f>
        <v>0</v>
      </c>
      <c r="L51" s="31">
        <f>+ROUND(K51/$B$88,2)</f>
        <v>0</v>
      </c>
    </row>
    <row r="56" spans="1:12" ht="15.75" x14ac:dyDescent="0.25">
      <c r="A56" s="35">
        <v>1986</v>
      </c>
      <c r="B56" s="36">
        <v>16811</v>
      </c>
    </row>
    <row r="57" spans="1:12" ht="15.75" x14ac:dyDescent="0.25">
      <c r="A57" s="35">
        <v>1987</v>
      </c>
      <c r="B57" s="36">
        <v>20510</v>
      </c>
    </row>
    <row r="58" spans="1:12" ht="15.75" x14ac:dyDescent="0.25">
      <c r="A58" s="35">
        <v>1988</v>
      </c>
      <c r="B58" s="36">
        <v>25637</v>
      </c>
    </row>
    <row r="59" spans="1:12" ht="15.75" x14ac:dyDescent="0.25">
      <c r="A59" s="35">
        <v>1989</v>
      </c>
      <c r="B59" s="36">
        <v>32560</v>
      </c>
    </row>
    <row r="60" spans="1:12" ht="15.75" x14ac:dyDescent="0.25">
      <c r="A60" s="35">
        <v>1990</v>
      </c>
      <c r="B60" s="36">
        <v>41025</v>
      </c>
    </row>
    <row r="61" spans="1:12" ht="15.75" x14ac:dyDescent="0.25">
      <c r="A61" s="35">
        <v>1991</v>
      </c>
      <c r="B61" s="36">
        <v>51716</v>
      </c>
    </row>
    <row r="62" spans="1:12" ht="15.75" x14ac:dyDescent="0.25">
      <c r="A62" s="35">
        <v>1992</v>
      </c>
      <c r="B62" s="36">
        <v>65190</v>
      </c>
    </row>
    <row r="63" spans="1:12" ht="15.75" x14ac:dyDescent="0.25">
      <c r="A63" s="35">
        <v>1993</v>
      </c>
      <c r="B63" s="36">
        <v>81510</v>
      </c>
    </row>
    <row r="64" spans="1:12" ht="15.75" x14ac:dyDescent="0.25">
      <c r="A64" s="35">
        <v>1994</v>
      </c>
      <c r="B64" s="36">
        <v>98700</v>
      </c>
    </row>
    <row r="65" spans="1:2" ht="15.75" x14ac:dyDescent="0.25">
      <c r="A65" s="35">
        <v>1995</v>
      </c>
      <c r="B65" s="36">
        <v>118934</v>
      </c>
    </row>
    <row r="66" spans="1:2" ht="15.75" x14ac:dyDescent="0.25">
      <c r="A66" s="35">
        <v>1996</v>
      </c>
      <c r="B66" s="36">
        <v>142125</v>
      </c>
    </row>
    <row r="67" spans="1:2" ht="15.75" x14ac:dyDescent="0.25">
      <c r="A67" s="35">
        <v>1997</v>
      </c>
      <c r="B67" s="37">
        <v>172005</v>
      </c>
    </row>
    <row r="68" spans="1:2" ht="15.75" x14ac:dyDescent="0.25">
      <c r="A68" s="35">
        <v>1998</v>
      </c>
      <c r="B68" s="37">
        <v>203826</v>
      </c>
    </row>
    <row r="69" spans="1:2" ht="15.75" x14ac:dyDescent="0.25">
      <c r="A69" s="35">
        <v>1999</v>
      </c>
      <c r="B69" s="36">
        <v>236460</v>
      </c>
    </row>
    <row r="70" spans="1:2" ht="15.75" x14ac:dyDescent="0.25">
      <c r="A70" s="35">
        <v>2000</v>
      </c>
      <c r="B70" s="38">
        <v>260100</v>
      </c>
    </row>
    <row r="71" spans="1:2" ht="15.75" x14ac:dyDescent="0.25">
      <c r="A71" s="35">
        <v>2001</v>
      </c>
      <c r="B71" s="38">
        <v>286000</v>
      </c>
    </row>
    <row r="72" spans="1:2" ht="15.75" x14ac:dyDescent="0.25">
      <c r="A72" s="35">
        <v>2002</v>
      </c>
      <c r="B72" s="38">
        <v>309000</v>
      </c>
    </row>
    <row r="73" spans="1:2" ht="15.75" x14ac:dyDescent="0.25">
      <c r="A73" s="35">
        <v>2003</v>
      </c>
      <c r="B73" s="38">
        <v>332000</v>
      </c>
    </row>
    <row r="74" spans="1:2" ht="15.75" x14ac:dyDescent="0.25">
      <c r="A74" s="35">
        <v>2004</v>
      </c>
      <c r="B74" s="38">
        <v>358000</v>
      </c>
    </row>
    <row r="75" spans="1:2" ht="15.75" x14ac:dyDescent="0.25">
      <c r="A75" s="35">
        <v>2005</v>
      </c>
      <c r="B75" s="38">
        <v>381500</v>
      </c>
    </row>
    <row r="76" spans="1:2" ht="15.75" x14ac:dyDescent="0.25">
      <c r="A76" s="35">
        <v>2006</v>
      </c>
      <c r="B76" s="38">
        <v>408000</v>
      </c>
    </row>
    <row r="77" spans="1:2" ht="15.75" x14ac:dyDescent="0.25">
      <c r="A77" s="35">
        <v>2007</v>
      </c>
      <c r="B77" s="38">
        <v>433700</v>
      </c>
    </row>
    <row r="78" spans="1:2" ht="15.75" x14ac:dyDescent="0.25">
      <c r="A78" s="35">
        <v>2008</v>
      </c>
      <c r="B78" s="38">
        <v>461500</v>
      </c>
    </row>
    <row r="79" spans="1:2" ht="15.75" x14ac:dyDescent="0.25">
      <c r="A79" s="35">
        <v>2009</v>
      </c>
      <c r="B79" s="38">
        <v>496900</v>
      </c>
    </row>
    <row r="80" spans="1:2" ht="15.75" x14ac:dyDescent="0.25">
      <c r="A80" s="35">
        <v>2010</v>
      </c>
      <c r="B80" s="38">
        <v>515000</v>
      </c>
    </row>
    <row r="81" spans="1:2" ht="15.75" x14ac:dyDescent="0.25">
      <c r="A81" s="35">
        <v>2011</v>
      </c>
      <c r="B81" s="38">
        <v>535600</v>
      </c>
    </row>
    <row r="82" spans="1:2" ht="15.75" x14ac:dyDescent="0.25">
      <c r="A82" s="35">
        <v>2012</v>
      </c>
      <c r="B82" s="38">
        <v>566700</v>
      </c>
    </row>
    <row r="83" spans="1:2" ht="15.75" x14ac:dyDescent="0.25">
      <c r="A83" s="35">
        <v>2013</v>
      </c>
      <c r="B83" s="38">
        <v>589500</v>
      </c>
    </row>
    <row r="84" spans="1:2" ht="15.75" x14ac:dyDescent="0.25">
      <c r="A84" s="35">
        <v>2014</v>
      </c>
      <c r="B84" s="38">
        <v>616000</v>
      </c>
    </row>
    <row r="85" spans="1:2" ht="15.75" x14ac:dyDescent="0.25">
      <c r="A85" s="35">
        <v>2015</v>
      </c>
      <c r="B85" s="38">
        <v>644350</v>
      </c>
    </row>
    <row r="86" spans="1:2" ht="15.75" x14ac:dyDescent="0.25">
      <c r="A86" s="35">
        <v>2016</v>
      </c>
      <c r="B86" s="38">
        <v>689454</v>
      </c>
    </row>
    <row r="87" spans="1:2" ht="15.75" x14ac:dyDescent="0.25">
      <c r="A87" s="35">
        <v>2017</v>
      </c>
      <c r="B87" s="39">
        <v>737717</v>
      </c>
    </row>
    <row r="88" spans="1:2" ht="15.75" x14ac:dyDescent="0.25">
      <c r="A88" s="35">
        <v>2018</v>
      </c>
      <c r="B88" s="39">
        <v>781242</v>
      </c>
    </row>
  </sheetData>
  <mergeCells count="14">
    <mergeCell ref="H44:H50"/>
    <mergeCell ref="L44:L50"/>
    <mergeCell ref="H32:H38"/>
    <mergeCell ref="L32:L38"/>
    <mergeCell ref="A2:B3"/>
    <mergeCell ref="A6:B6"/>
    <mergeCell ref="A15:B15"/>
    <mergeCell ref="L20:L26"/>
    <mergeCell ref="H20:H26"/>
    <mergeCell ref="A10:B11"/>
    <mergeCell ref="D10:D11"/>
    <mergeCell ref="A12:B13"/>
    <mergeCell ref="D12:D13"/>
    <mergeCell ref="A8:B8"/>
  </mergeCells>
  <conditionalFormatting sqref="H6:H7 H12:H13">
    <cfRule type="cellIs" dxfId="88" priority="301" operator="equal">
      <formula>"NO CUMPLE"</formula>
    </cfRule>
  </conditionalFormatting>
  <conditionalFormatting sqref="L6:L7">
    <cfRule type="cellIs" dxfId="87" priority="296" operator="equal">
      <formula>"NO CUMPLE"</formula>
    </cfRule>
  </conditionalFormatting>
  <conditionalFormatting sqref="H10:H11">
    <cfRule type="cellIs" dxfId="86" priority="284" operator="equal">
      <formula>"NO CUMPLE"</formula>
    </cfRule>
  </conditionalFormatting>
  <conditionalFormatting sqref="L12:L13">
    <cfRule type="cellIs" dxfId="85" priority="283" operator="equal">
      <formula>"NO CUMPLE"</formula>
    </cfRule>
  </conditionalFormatting>
  <conditionalFormatting sqref="L10:L11">
    <cfRule type="cellIs" dxfId="84" priority="282" operator="equal">
      <formula>"NO CUMPLE"</formula>
    </cfRule>
  </conditionalFormatting>
  <conditionalFormatting sqref="G15">
    <cfRule type="cellIs" dxfId="83" priority="272" operator="equal">
      <formula>"NO CUMPLE"</formula>
    </cfRule>
    <cfRule type="cellIs" dxfId="82" priority="273" operator="equal">
      <formula>"CUMPLE"</formula>
    </cfRule>
  </conditionalFormatting>
  <conditionalFormatting sqref="K15">
    <cfRule type="cellIs" dxfId="81" priority="261" operator="equal">
      <formula>"NO CUMPLE"</formula>
    </cfRule>
    <cfRule type="cellIs" dxfId="80" priority="262" operator="equal">
      <formula>"CUMPLE"</formula>
    </cfRule>
  </conditionalFormatting>
  <conditionalFormatting sqref="H8:H9">
    <cfRule type="cellIs" dxfId="79" priority="28" operator="equal">
      <formula>"NO CUMPLE"</formula>
    </cfRule>
  </conditionalFormatting>
  <conditionalFormatting sqref="L8:L9">
    <cfRule type="cellIs" dxfId="78" priority="27" operator="equal">
      <formula>"NO 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214" t="s">
        <v>12</v>
      </c>
      <c r="B1" s="214"/>
      <c r="C1" s="214"/>
      <c r="D1" s="214"/>
      <c r="E1" s="214"/>
      <c r="F1" s="214"/>
    </row>
    <row r="2" spans="1:24" x14ac:dyDescent="0.25">
      <c r="A2" s="214" t="s">
        <v>45</v>
      </c>
      <c r="B2" s="214"/>
      <c r="C2" s="214"/>
      <c r="D2" s="214"/>
      <c r="E2" s="214"/>
      <c r="F2" s="214"/>
    </row>
    <row r="3" spans="1:24" ht="18" customHeight="1" x14ac:dyDescent="0.25">
      <c r="A3" s="221" t="s">
        <v>61</v>
      </c>
      <c r="B3" s="221"/>
      <c r="C3" s="221"/>
      <c r="D3" s="221"/>
      <c r="E3" s="221"/>
      <c r="F3" s="221"/>
      <c r="G3" s="208"/>
      <c r="H3" s="209"/>
      <c r="I3" s="210"/>
      <c r="J3" s="208"/>
      <c r="K3" s="209"/>
      <c r="L3" s="210"/>
      <c r="M3" s="208"/>
      <c r="N3" s="209"/>
      <c r="O3" s="210"/>
      <c r="P3" s="208"/>
      <c r="Q3" s="209"/>
      <c r="R3" s="210"/>
      <c r="S3" s="208"/>
      <c r="T3" s="209"/>
      <c r="U3" s="210"/>
      <c r="V3" s="208"/>
      <c r="W3" s="209"/>
      <c r="X3" s="210"/>
    </row>
    <row r="4" spans="1:24" ht="59.25" customHeight="1" x14ac:dyDescent="0.25">
      <c r="A4" s="221"/>
      <c r="B4" s="221"/>
      <c r="C4" s="221"/>
      <c r="D4" s="221"/>
      <c r="E4" s="221"/>
      <c r="F4" s="221"/>
      <c r="G4" s="211"/>
      <c r="H4" s="212"/>
      <c r="I4" s="213"/>
      <c r="J4" s="211"/>
      <c r="K4" s="212"/>
      <c r="L4" s="213"/>
      <c r="M4" s="211"/>
      <c r="N4" s="212"/>
      <c r="O4" s="213"/>
      <c r="P4" s="211"/>
      <c r="Q4" s="212"/>
      <c r="R4" s="213"/>
      <c r="S4" s="211"/>
      <c r="T4" s="212"/>
      <c r="U4" s="213"/>
      <c r="V4" s="211"/>
      <c r="W4" s="212"/>
      <c r="X4" s="213"/>
    </row>
    <row r="5" spans="1:24" x14ac:dyDescent="0.25">
      <c r="A5" s="221"/>
      <c r="B5" s="221"/>
      <c r="C5" s="221"/>
      <c r="D5" s="221"/>
      <c r="E5" s="221"/>
      <c r="F5" s="221"/>
      <c r="G5" s="214">
        <v>1</v>
      </c>
      <c r="H5" s="214"/>
      <c r="I5" s="214"/>
      <c r="J5" s="214">
        <v>2</v>
      </c>
      <c r="K5" s="214"/>
      <c r="L5" s="214"/>
      <c r="M5" s="214">
        <v>3</v>
      </c>
      <c r="N5" s="214"/>
      <c r="O5" s="214"/>
      <c r="P5" s="214">
        <v>4</v>
      </c>
      <c r="Q5" s="214"/>
      <c r="R5" s="214"/>
      <c r="S5" s="214">
        <v>5</v>
      </c>
      <c r="T5" s="214"/>
      <c r="U5" s="214"/>
      <c r="V5" s="214">
        <v>7</v>
      </c>
      <c r="W5" s="214"/>
      <c r="X5" s="214"/>
    </row>
    <row r="6" spans="1:24" ht="15" customHeight="1" x14ac:dyDescent="0.25">
      <c r="A6" s="220" t="s">
        <v>46</v>
      </c>
      <c r="B6" s="220"/>
      <c r="C6" s="220"/>
      <c r="D6" s="220"/>
      <c r="E6" s="220"/>
      <c r="F6" s="220"/>
      <c r="G6" s="215" t="s">
        <v>7</v>
      </c>
      <c r="H6" s="215" t="s">
        <v>8</v>
      </c>
      <c r="I6" s="70" t="s">
        <v>47</v>
      </c>
      <c r="J6" s="215" t="s">
        <v>7</v>
      </c>
      <c r="K6" s="215" t="s">
        <v>8</v>
      </c>
      <c r="L6" s="89" t="s">
        <v>47</v>
      </c>
      <c r="M6" s="215" t="s">
        <v>7</v>
      </c>
      <c r="N6" s="215" t="s">
        <v>8</v>
      </c>
      <c r="O6" s="89" t="s">
        <v>47</v>
      </c>
      <c r="P6" s="215" t="s">
        <v>7</v>
      </c>
      <c r="Q6" s="215" t="s">
        <v>8</v>
      </c>
      <c r="R6" s="89" t="s">
        <v>47</v>
      </c>
      <c r="S6" s="215" t="s">
        <v>7</v>
      </c>
      <c r="T6" s="215" t="s">
        <v>8</v>
      </c>
      <c r="U6" s="101" t="s">
        <v>47</v>
      </c>
      <c r="V6" s="215" t="s">
        <v>7</v>
      </c>
      <c r="W6" s="215" t="s">
        <v>8</v>
      </c>
      <c r="X6" s="101" t="s">
        <v>47</v>
      </c>
    </row>
    <row r="7" spans="1:24" x14ac:dyDescent="0.25">
      <c r="A7" s="74" t="s">
        <v>0</v>
      </c>
      <c r="B7" s="74" t="s">
        <v>9</v>
      </c>
      <c r="C7" s="74" t="s">
        <v>2</v>
      </c>
      <c r="D7" s="74" t="s">
        <v>1</v>
      </c>
      <c r="E7" s="74" t="s">
        <v>7</v>
      </c>
      <c r="F7" s="74" t="s">
        <v>8</v>
      </c>
      <c r="G7" s="216"/>
      <c r="H7" s="216"/>
      <c r="I7" s="71" t="s">
        <v>48</v>
      </c>
      <c r="J7" s="216"/>
      <c r="K7" s="216"/>
      <c r="L7" s="90" t="s">
        <v>48</v>
      </c>
      <c r="M7" s="216"/>
      <c r="N7" s="216"/>
      <c r="O7" s="90" t="s">
        <v>48</v>
      </c>
      <c r="P7" s="216"/>
      <c r="Q7" s="216"/>
      <c r="R7" s="90" t="s">
        <v>48</v>
      </c>
      <c r="S7" s="216"/>
      <c r="T7" s="216"/>
      <c r="U7" s="102" t="s">
        <v>48</v>
      </c>
      <c r="V7" s="216"/>
      <c r="W7" s="216"/>
      <c r="X7" s="102" t="s">
        <v>48</v>
      </c>
    </row>
    <row r="8" spans="1:24" s="75" customFormat="1" x14ac:dyDescent="0.25">
      <c r="A8" s="74"/>
      <c r="B8" s="72"/>
      <c r="C8" s="74"/>
      <c r="D8" s="74"/>
      <c r="E8" s="74"/>
      <c r="F8" s="74"/>
      <c r="G8" s="74"/>
      <c r="H8" s="74"/>
      <c r="I8" s="74"/>
      <c r="J8" s="88"/>
      <c r="K8" s="88"/>
      <c r="L8" s="88"/>
      <c r="M8" s="88"/>
      <c r="N8" s="88"/>
      <c r="O8" s="88"/>
      <c r="P8" s="88"/>
      <c r="Q8" s="88"/>
      <c r="R8" s="88"/>
      <c r="S8" s="100"/>
      <c r="T8" s="100"/>
      <c r="U8" s="100"/>
      <c r="V8" s="100"/>
      <c r="W8" s="100"/>
      <c r="X8" s="100"/>
    </row>
    <row r="9" spans="1:24" ht="15" x14ac:dyDescent="0.25">
      <c r="A9" s="66"/>
      <c r="B9" s="67"/>
      <c r="C9" s="66"/>
      <c r="D9" s="68"/>
      <c r="E9" s="97"/>
      <c r="F9" s="97">
        <f>ROUND($D9*E9,0)</f>
        <v>0</v>
      </c>
      <c r="G9" s="97"/>
      <c r="H9" s="97">
        <f>ROUND($D9*G9,0)</f>
        <v>0</v>
      </c>
      <c r="I9" s="63" t="str">
        <f t="shared" ref="I9" si="0">+IF(G9&lt;=$E9,"OK","NO OK")</f>
        <v>OK</v>
      </c>
      <c r="J9" s="97"/>
      <c r="K9" s="97">
        <f t="shared" ref="K9:K10" si="1">ROUND($D9*J9,0)</f>
        <v>0</v>
      </c>
      <c r="L9" s="63" t="str">
        <f t="shared" ref="L9:L10" si="2">+IF(J9&lt;=$E9,"OK","NO OK")</f>
        <v>OK</v>
      </c>
      <c r="M9" s="97"/>
      <c r="N9" s="97">
        <f t="shared" ref="N9:N10" si="3">ROUND($D9*M9,0)</f>
        <v>0</v>
      </c>
      <c r="O9" s="63" t="str">
        <f t="shared" ref="O9:O10" si="4">+IF(M9&lt;=$E9,"OK","NO OK")</f>
        <v>OK</v>
      </c>
      <c r="P9" s="97"/>
      <c r="Q9" s="97">
        <f t="shared" ref="Q9:Q10" si="5">ROUND($D9*P9,0)</f>
        <v>0</v>
      </c>
      <c r="R9" s="63" t="str">
        <f t="shared" ref="R9:R10" si="6">+IF(P9&lt;=$E9,"OK","NO OK")</f>
        <v>OK</v>
      </c>
      <c r="S9" s="97"/>
      <c r="T9" s="97">
        <f t="shared" ref="T9:T10" si="7">ROUND($D9*S9,0)</f>
        <v>0</v>
      </c>
      <c r="U9" s="63" t="str">
        <f t="shared" ref="U9:U10" si="8">+IF(S9&lt;=$E9,"OK","NO OK")</f>
        <v>OK</v>
      </c>
      <c r="V9" s="97"/>
      <c r="W9" s="97">
        <f t="shared" ref="W9:W10" si="9">ROUND($D9*V9,0)</f>
        <v>0</v>
      </c>
      <c r="X9" s="63" t="str">
        <f t="shared" ref="X9:X10" si="10">+IF(V9&lt;=$E9,"OK","NO OK")</f>
        <v>OK</v>
      </c>
    </row>
    <row r="10" spans="1:24" ht="15" x14ac:dyDescent="0.25">
      <c r="A10" s="66"/>
      <c r="B10" s="67"/>
      <c r="C10" s="66"/>
      <c r="D10" s="68"/>
      <c r="E10" s="97"/>
      <c r="F10" s="97">
        <f t="shared" ref="F10:F73" si="11">ROUND($D10*E10,0)</f>
        <v>0</v>
      </c>
      <c r="G10" s="97"/>
      <c r="H10" s="97">
        <f t="shared" ref="H10:H11" si="12">ROUND($D10*G10,0)</f>
        <v>0</v>
      </c>
      <c r="I10" s="63" t="str">
        <f t="shared" ref="I10:I11" si="13">+IF(G10&lt;=$E10,"OK","NO OK")</f>
        <v>OK</v>
      </c>
      <c r="J10" s="97"/>
      <c r="K10" s="97">
        <f t="shared" si="1"/>
        <v>0</v>
      </c>
      <c r="L10" s="63" t="str">
        <f t="shared" si="2"/>
        <v>OK</v>
      </c>
      <c r="M10" s="97"/>
      <c r="N10" s="97">
        <f t="shared" si="3"/>
        <v>0</v>
      </c>
      <c r="O10" s="63" t="str">
        <f t="shared" si="4"/>
        <v>OK</v>
      </c>
      <c r="P10" s="97"/>
      <c r="Q10" s="97">
        <f t="shared" si="5"/>
        <v>0</v>
      </c>
      <c r="R10" s="63" t="str">
        <f t="shared" si="6"/>
        <v>OK</v>
      </c>
      <c r="S10" s="97"/>
      <c r="T10" s="97">
        <f t="shared" si="7"/>
        <v>0</v>
      </c>
      <c r="U10" s="63" t="str">
        <f t="shared" si="8"/>
        <v>OK</v>
      </c>
      <c r="V10" s="97"/>
      <c r="W10" s="97">
        <f t="shared" si="9"/>
        <v>0</v>
      </c>
      <c r="X10" s="63" t="str">
        <f t="shared" si="10"/>
        <v>OK</v>
      </c>
    </row>
    <row r="11" spans="1:24" ht="15" x14ac:dyDescent="0.25">
      <c r="A11" s="66"/>
      <c r="B11" s="67"/>
      <c r="C11" s="66"/>
      <c r="D11" s="68"/>
      <c r="E11" s="97"/>
      <c r="F11" s="97">
        <f t="shared" si="11"/>
        <v>0</v>
      </c>
      <c r="G11" s="97"/>
      <c r="H11" s="97">
        <f t="shared" si="12"/>
        <v>0</v>
      </c>
      <c r="I11" s="63" t="str">
        <f t="shared" si="13"/>
        <v>OK</v>
      </c>
      <c r="J11" s="97"/>
      <c r="K11" s="97">
        <f t="shared" ref="K11:K74" si="14">ROUND($D11*J11,0)</f>
        <v>0</v>
      </c>
      <c r="L11" s="63" t="str">
        <f t="shared" ref="L11:L74" si="15">+IF(J11&lt;=$E11,"OK","NO OK")</f>
        <v>OK</v>
      </c>
      <c r="M11" s="97"/>
      <c r="N11" s="97">
        <f t="shared" ref="N11:N74" si="16">ROUND($D11*M11,0)</f>
        <v>0</v>
      </c>
      <c r="O11" s="63" t="str">
        <f t="shared" ref="O11:O74" si="17">+IF(M11&lt;=$E11,"OK","NO OK")</f>
        <v>OK</v>
      </c>
      <c r="P11" s="97"/>
      <c r="Q11" s="97">
        <f t="shared" ref="Q11:Q74" si="18">ROUND($D11*P11,0)</f>
        <v>0</v>
      </c>
      <c r="R11" s="63" t="str">
        <f t="shared" ref="R11:R74" si="19">+IF(P11&lt;=$E11,"OK","NO OK")</f>
        <v>OK</v>
      </c>
      <c r="S11" s="97"/>
      <c r="T11" s="97">
        <f t="shared" ref="T11:T74" si="20">ROUND($D11*S11,0)</f>
        <v>0</v>
      </c>
      <c r="U11" s="63" t="str">
        <f t="shared" ref="U11:U74" si="21">+IF(S11&lt;=$E11,"OK","NO OK")</f>
        <v>OK</v>
      </c>
      <c r="V11" s="97"/>
      <c r="W11" s="97">
        <f t="shared" ref="W11:W74" si="22">ROUND($D11*V11,0)</f>
        <v>0</v>
      </c>
      <c r="X11" s="63" t="str">
        <f t="shared" ref="X11:X74" si="23">+IF(V11&lt;=$E11,"OK","NO OK")</f>
        <v>OK</v>
      </c>
    </row>
    <row r="12" spans="1:24" ht="15" x14ac:dyDescent="0.25">
      <c r="A12" s="66"/>
      <c r="B12" s="67"/>
      <c r="C12" s="66"/>
      <c r="D12" s="68"/>
      <c r="E12" s="97"/>
      <c r="F12" s="97">
        <f t="shared" si="11"/>
        <v>0</v>
      </c>
      <c r="G12" s="97"/>
      <c r="H12" s="97">
        <f t="shared" ref="H12:H75" si="24">ROUND($D12*G12,0)</f>
        <v>0</v>
      </c>
      <c r="I12" s="63" t="str">
        <f t="shared" ref="I12:I75" si="25">+IF(G12&lt;=$E12,"OK","NO OK")</f>
        <v>OK</v>
      </c>
      <c r="J12" s="97"/>
      <c r="K12" s="97">
        <f t="shared" si="14"/>
        <v>0</v>
      </c>
      <c r="L12" s="63" t="str">
        <f t="shared" si="15"/>
        <v>OK</v>
      </c>
      <c r="M12" s="97"/>
      <c r="N12" s="97">
        <f t="shared" si="16"/>
        <v>0</v>
      </c>
      <c r="O12" s="63" t="str">
        <f t="shared" si="17"/>
        <v>OK</v>
      </c>
      <c r="P12" s="97"/>
      <c r="Q12" s="97">
        <f t="shared" si="18"/>
        <v>0</v>
      </c>
      <c r="R12" s="63" t="str">
        <f t="shared" si="19"/>
        <v>OK</v>
      </c>
      <c r="S12" s="97"/>
      <c r="T12" s="97">
        <f t="shared" si="20"/>
        <v>0</v>
      </c>
      <c r="U12" s="63" t="str">
        <f t="shared" si="21"/>
        <v>OK</v>
      </c>
      <c r="V12" s="97"/>
      <c r="W12" s="97">
        <f t="shared" si="22"/>
        <v>0</v>
      </c>
      <c r="X12" s="63" t="str">
        <f t="shared" si="23"/>
        <v>OK</v>
      </c>
    </row>
    <row r="13" spans="1:24" ht="15" x14ac:dyDescent="0.25">
      <c r="A13" s="66"/>
      <c r="B13" s="67"/>
      <c r="C13" s="66"/>
      <c r="D13" s="68"/>
      <c r="E13" s="97"/>
      <c r="F13" s="97">
        <f t="shared" si="11"/>
        <v>0</v>
      </c>
      <c r="G13" s="97"/>
      <c r="H13" s="97">
        <f t="shared" si="24"/>
        <v>0</v>
      </c>
      <c r="I13" s="63" t="str">
        <f t="shared" si="25"/>
        <v>OK</v>
      </c>
      <c r="J13" s="97"/>
      <c r="K13" s="97">
        <f t="shared" si="14"/>
        <v>0</v>
      </c>
      <c r="L13" s="63" t="str">
        <f t="shared" si="15"/>
        <v>OK</v>
      </c>
      <c r="M13" s="97"/>
      <c r="N13" s="97">
        <f t="shared" si="16"/>
        <v>0</v>
      </c>
      <c r="O13" s="63" t="str">
        <f t="shared" si="17"/>
        <v>OK</v>
      </c>
      <c r="P13" s="97"/>
      <c r="Q13" s="97">
        <f t="shared" si="18"/>
        <v>0</v>
      </c>
      <c r="R13" s="63" t="str">
        <f t="shared" si="19"/>
        <v>OK</v>
      </c>
      <c r="S13" s="97"/>
      <c r="T13" s="97">
        <f t="shared" si="20"/>
        <v>0</v>
      </c>
      <c r="U13" s="63" t="str">
        <f t="shared" si="21"/>
        <v>OK</v>
      </c>
      <c r="V13" s="97"/>
      <c r="W13" s="97">
        <f t="shared" si="22"/>
        <v>0</v>
      </c>
      <c r="X13" s="63" t="str">
        <f t="shared" si="23"/>
        <v>OK</v>
      </c>
    </row>
    <row r="14" spans="1:24" ht="15" x14ac:dyDescent="0.25">
      <c r="A14" s="66"/>
      <c r="B14" s="67"/>
      <c r="C14" s="66"/>
      <c r="D14" s="68"/>
      <c r="E14" s="97"/>
      <c r="F14" s="97">
        <f t="shared" si="11"/>
        <v>0</v>
      </c>
      <c r="G14" s="97"/>
      <c r="H14" s="97">
        <f t="shared" si="24"/>
        <v>0</v>
      </c>
      <c r="I14" s="63" t="str">
        <f t="shared" si="25"/>
        <v>OK</v>
      </c>
      <c r="J14" s="97"/>
      <c r="K14" s="97">
        <f t="shared" si="14"/>
        <v>0</v>
      </c>
      <c r="L14" s="63" t="str">
        <f t="shared" si="15"/>
        <v>OK</v>
      </c>
      <c r="M14" s="97"/>
      <c r="N14" s="97">
        <f t="shared" si="16"/>
        <v>0</v>
      </c>
      <c r="O14" s="63" t="str">
        <f t="shared" si="17"/>
        <v>OK</v>
      </c>
      <c r="P14" s="97"/>
      <c r="Q14" s="97">
        <f t="shared" si="18"/>
        <v>0</v>
      </c>
      <c r="R14" s="63" t="str">
        <f t="shared" si="19"/>
        <v>OK</v>
      </c>
      <c r="S14" s="97"/>
      <c r="T14" s="97">
        <f t="shared" si="20"/>
        <v>0</v>
      </c>
      <c r="U14" s="63" t="str">
        <f t="shared" si="21"/>
        <v>OK</v>
      </c>
      <c r="V14" s="97"/>
      <c r="W14" s="97">
        <f t="shared" si="22"/>
        <v>0</v>
      </c>
      <c r="X14" s="63" t="str">
        <f t="shared" si="23"/>
        <v>OK</v>
      </c>
    </row>
    <row r="15" spans="1:24" ht="15" x14ac:dyDescent="0.25">
      <c r="A15" s="66"/>
      <c r="B15" s="67"/>
      <c r="C15" s="66"/>
      <c r="D15" s="68"/>
      <c r="E15" s="97"/>
      <c r="F15" s="97">
        <f t="shared" si="11"/>
        <v>0</v>
      </c>
      <c r="G15" s="97"/>
      <c r="H15" s="97">
        <f t="shared" si="24"/>
        <v>0</v>
      </c>
      <c r="I15" s="63" t="str">
        <f t="shared" si="25"/>
        <v>OK</v>
      </c>
      <c r="J15" s="97"/>
      <c r="K15" s="97">
        <f t="shared" si="14"/>
        <v>0</v>
      </c>
      <c r="L15" s="63" t="str">
        <f t="shared" si="15"/>
        <v>OK</v>
      </c>
      <c r="M15" s="97"/>
      <c r="N15" s="97">
        <f t="shared" si="16"/>
        <v>0</v>
      </c>
      <c r="O15" s="63" t="str">
        <f t="shared" si="17"/>
        <v>OK</v>
      </c>
      <c r="P15" s="97"/>
      <c r="Q15" s="97">
        <f t="shared" si="18"/>
        <v>0</v>
      </c>
      <c r="R15" s="63" t="str">
        <f t="shared" si="19"/>
        <v>OK</v>
      </c>
      <c r="S15" s="97"/>
      <c r="T15" s="97">
        <f t="shared" si="20"/>
        <v>0</v>
      </c>
      <c r="U15" s="63" t="str">
        <f t="shared" si="21"/>
        <v>OK</v>
      </c>
      <c r="V15" s="97"/>
      <c r="W15" s="97">
        <f t="shared" si="22"/>
        <v>0</v>
      </c>
      <c r="X15" s="63" t="str">
        <f t="shared" si="23"/>
        <v>OK</v>
      </c>
    </row>
    <row r="16" spans="1:24" ht="15" x14ac:dyDescent="0.25">
      <c r="A16" s="66"/>
      <c r="B16" s="67"/>
      <c r="C16" s="66"/>
      <c r="D16" s="68"/>
      <c r="E16" s="97"/>
      <c r="F16" s="97">
        <f t="shared" si="11"/>
        <v>0</v>
      </c>
      <c r="G16" s="97"/>
      <c r="H16" s="97">
        <f t="shared" si="24"/>
        <v>0</v>
      </c>
      <c r="I16" s="63" t="str">
        <f t="shared" si="25"/>
        <v>OK</v>
      </c>
      <c r="J16" s="97"/>
      <c r="K16" s="97">
        <f t="shared" si="14"/>
        <v>0</v>
      </c>
      <c r="L16" s="63" t="str">
        <f t="shared" si="15"/>
        <v>OK</v>
      </c>
      <c r="M16" s="97"/>
      <c r="N16" s="97">
        <f t="shared" si="16"/>
        <v>0</v>
      </c>
      <c r="O16" s="63" t="str">
        <f t="shared" si="17"/>
        <v>OK</v>
      </c>
      <c r="P16" s="97"/>
      <c r="Q16" s="97">
        <f t="shared" si="18"/>
        <v>0</v>
      </c>
      <c r="R16" s="63" t="str">
        <f t="shared" si="19"/>
        <v>OK</v>
      </c>
      <c r="S16" s="97"/>
      <c r="T16" s="97">
        <f t="shared" si="20"/>
        <v>0</v>
      </c>
      <c r="U16" s="63" t="str">
        <f t="shared" si="21"/>
        <v>OK</v>
      </c>
      <c r="V16" s="97"/>
      <c r="W16" s="97">
        <f t="shared" si="22"/>
        <v>0</v>
      </c>
      <c r="X16" s="63" t="str">
        <f t="shared" si="23"/>
        <v>OK</v>
      </c>
    </row>
    <row r="17" spans="1:24" ht="15" x14ac:dyDescent="0.25">
      <c r="A17" s="66"/>
      <c r="B17" s="67"/>
      <c r="C17" s="66"/>
      <c r="D17" s="68"/>
      <c r="E17" s="97"/>
      <c r="F17" s="97">
        <f t="shared" si="11"/>
        <v>0</v>
      </c>
      <c r="G17" s="97"/>
      <c r="H17" s="97">
        <f t="shared" si="24"/>
        <v>0</v>
      </c>
      <c r="I17" s="63" t="str">
        <f t="shared" si="25"/>
        <v>OK</v>
      </c>
      <c r="J17" s="97"/>
      <c r="K17" s="97">
        <f t="shared" si="14"/>
        <v>0</v>
      </c>
      <c r="L17" s="63" t="str">
        <f t="shared" si="15"/>
        <v>OK</v>
      </c>
      <c r="M17" s="97"/>
      <c r="N17" s="97">
        <f t="shared" si="16"/>
        <v>0</v>
      </c>
      <c r="O17" s="63" t="str">
        <f t="shared" si="17"/>
        <v>OK</v>
      </c>
      <c r="P17" s="97"/>
      <c r="Q17" s="97">
        <f t="shared" si="18"/>
        <v>0</v>
      </c>
      <c r="R17" s="63" t="str">
        <f t="shared" si="19"/>
        <v>OK</v>
      </c>
      <c r="S17" s="97"/>
      <c r="T17" s="97">
        <f t="shared" si="20"/>
        <v>0</v>
      </c>
      <c r="U17" s="63" t="str">
        <f t="shared" si="21"/>
        <v>OK</v>
      </c>
      <c r="V17" s="97"/>
      <c r="W17" s="97">
        <f t="shared" si="22"/>
        <v>0</v>
      </c>
      <c r="X17" s="63" t="str">
        <f t="shared" si="23"/>
        <v>OK</v>
      </c>
    </row>
    <row r="18" spans="1:24" ht="15" x14ac:dyDescent="0.25">
      <c r="A18" s="66"/>
      <c r="B18" s="67"/>
      <c r="C18" s="66"/>
      <c r="D18" s="68"/>
      <c r="E18" s="97"/>
      <c r="F18" s="97">
        <f t="shared" si="11"/>
        <v>0</v>
      </c>
      <c r="G18" s="97"/>
      <c r="H18" s="97">
        <f t="shared" si="24"/>
        <v>0</v>
      </c>
      <c r="I18" s="63" t="str">
        <f t="shared" si="25"/>
        <v>OK</v>
      </c>
      <c r="J18" s="97"/>
      <c r="K18" s="97">
        <f t="shared" si="14"/>
        <v>0</v>
      </c>
      <c r="L18" s="63" t="str">
        <f t="shared" si="15"/>
        <v>OK</v>
      </c>
      <c r="M18" s="97"/>
      <c r="N18" s="97">
        <f t="shared" si="16"/>
        <v>0</v>
      </c>
      <c r="O18" s="63" t="str">
        <f t="shared" si="17"/>
        <v>OK</v>
      </c>
      <c r="P18" s="97"/>
      <c r="Q18" s="97">
        <f t="shared" si="18"/>
        <v>0</v>
      </c>
      <c r="R18" s="63" t="str">
        <f t="shared" si="19"/>
        <v>OK</v>
      </c>
      <c r="S18" s="97"/>
      <c r="T18" s="97">
        <f t="shared" si="20"/>
        <v>0</v>
      </c>
      <c r="U18" s="63" t="str">
        <f t="shared" si="21"/>
        <v>OK</v>
      </c>
      <c r="V18" s="97"/>
      <c r="W18" s="97">
        <f t="shared" si="22"/>
        <v>0</v>
      </c>
      <c r="X18" s="63" t="str">
        <f t="shared" si="23"/>
        <v>OK</v>
      </c>
    </row>
    <row r="19" spans="1:24" ht="15" x14ac:dyDescent="0.25">
      <c r="A19" s="66"/>
      <c r="B19" s="67"/>
      <c r="C19" s="66"/>
      <c r="D19" s="68"/>
      <c r="E19" s="97"/>
      <c r="F19" s="97">
        <f t="shared" si="11"/>
        <v>0</v>
      </c>
      <c r="G19" s="97"/>
      <c r="H19" s="97">
        <f t="shared" si="24"/>
        <v>0</v>
      </c>
      <c r="I19" s="63" t="str">
        <f t="shared" si="25"/>
        <v>OK</v>
      </c>
      <c r="J19" s="97"/>
      <c r="K19" s="97">
        <f t="shared" si="14"/>
        <v>0</v>
      </c>
      <c r="L19" s="63" t="str">
        <f t="shared" si="15"/>
        <v>OK</v>
      </c>
      <c r="M19" s="97"/>
      <c r="N19" s="97">
        <f t="shared" si="16"/>
        <v>0</v>
      </c>
      <c r="O19" s="63" t="str">
        <f t="shared" si="17"/>
        <v>OK</v>
      </c>
      <c r="P19" s="97"/>
      <c r="Q19" s="97">
        <f t="shared" si="18"/>
        <v>0</v>
      </c>
      <c r="R19" s="63" t="str">
        <f t="shared" si="19"/>
        <v>OK</v>
      </c>
      <c r="S19" s="97"/>
      <c r="T19" s="97">
        <f t="shared" si="20"/>
        <v>0</v>
      </c>
      <c r="U19" s="63" t="str">
        <f t="shared" si="21"/>
        <v>OK</v>
      </c>
      <c r="V19" s="97"/>
      <c r="W19" s="97">
        <f t="shared" si="22"/>
        <v>0</v>
      </c>
      <c r="X19" s="63" t="str">
        <f t="shared" si="23"/>
        <v>OK</v>
      </c>
    </row>
    <row r="20" spans="1:24" ht="15" x14ac:dyDescent="0.25">
      <c r="A20" s="66"/>
      <c r="B20" s="67"/>
      <c r="C20" s="66"/>
      <c r="D20" s="68"/>
      <c r="E20" s="97"/>
      <c r="F20" s="97">
        <f t="shared" si="11"/>
        <v>0</v>
      </c>
      <c r="G20" s="97"/>
      <c r="H20" s="97">
        <f t="shared" si="24"/>
        <v>0</v>
      </c>
      <c r="I20" s="63" t="str">
        <f t="shared" si="25"/>
        <v>OK</v>
      </c>
      <c r="J20" s="97"/>
      <c r="K20" s="97">
        <f t="shared" si="14"/>
        <v>0</v>
      </c>
      <c r="L20" s="63" t="str">
        <f t="shared" si="15"/>
        <v>OK</v>
      </c>
      <c r="M20" s="97"/>
      <c r="N20" s="97">
        <f t="shared" si="16"/>
        <v>0</v>
      </c>
      <c r="O20" s="63" t="str">
        <f t="shared" si="17"/>
        <v>OK</v>
      </c>
      <c r="P20" s="97"/>
      <c r="Q20" s="97">
        <f t="shared" si="18"/>
        <v>0</v>
      </c>
      <c r="R20" s="63" t="str">
        <f t="shared" si="19"/>
        <v>OK</v>
      </c>
      <c r="S20" s="97"/>
      <c r="T20" s="97">
        <f t="shared" si="20"/>
        <v>0</v>
      </c>
      <c r="U20" s="63" t="str">
        <f t="shared" si="21"/>
        <v>OK</v>
      </c>
      <c r="V20" s="97"/>
      <c r="W20" s="97">
        <f t="shared" si="22"/>
        <v>0</v>
      </c>
      <c r="X20" s="63" t="str">
        <f t="shared" si="23"/>
        <v>OK</v>
      </c>
    </row>
    <row r="21" spans="1:24" ht="15" x14ac:dyDescent="0.25">
      <c r="A21" s="66"/>
      <c r="B21" s="67"/>
      <c r="C21" s="66"/>
      <c r="D21" s="68"/>
      <c r="E21" s="97"/>
      <c r="F21" s="97">
        <f t="shared" si="11"/>
        <v>0</v>
      </c>
      <c r="G21" s="97"/>
      <c r="H21" s="97">
        <f t="shared" si="24"/>
        <v>0</v>
      </c>
      <c r="I21" s="63" t="str">
        <f t="shared" si="25"/>
        <v>OK</v>
      </c>
      <c r="J21" s="97"/>
      <c r="K21" s="97">
        <f t="shared" si="14"/>
        <v>0</v>
      </c>
      <c r="L21" s="63" t="str">
        <f t="shared" si="15"/>
        <v>OK</v>
      </c>
      <c r="M21" s="97"/>
      <c r="N21" s="97">
        <f t="shared" si="16"/>
        <v>0</v>
      </c>
      <c r="O21" s="63" t="str">
        <f t="shared" si="17"/>
        <v>OK</v>
      </c>
      <c r="P21" s="97"/>
      <c r="Q21" s="97">
        <f t="shared" si="18"/>
        <v>0</v>
      </c>
      <c r="R21" s="63" t="str">
        <f t="shared" si="19"/>
        <v>OK</v>
      </c>
      <c r="S21" s="97"/>
      <c r="T21" s="97">
        <f t="shared" si="20"/>
        <v>0</v>
      </c>
      <c r="U21" s="63" t="str">
        <f t="shared" si="21"/>
        <v>OK</v>
      </c>
      <c r="V21" s="97"/>
      <c r="W21" s="97">
        <f t="shared" si="22"/>
        <v>0</v>
      </c>
      <c r="X21" s="63" t="str">
        <f t="shared" si="23"/>
        <v>OK</v>
      </c>
    </row>
    <row r="22" spans="1:24" ht="15" x14ac:dyDescent="0.25">
      <c r="A22" s="66"/>
      <c r="B22" s="67"/>
      <c r="C22" s="66"/>
      <c r="D22" s="68"/>
      <c r="E22" s="97"/>
      <c r="F22" s="97">
        <f t="shared" si="11"/>
        <v>0</v>
      </c>
      <c r="G22" s="97"/>
      <c r="H22" s="97">
        <f t="shared" si="24"/>
        <v>0</v>
      </c>
      <c r="I22" s="63" t="str">
        <f t="shared" si="25"/>
        <v>OK</v>
      </c>
      <c r="J22" s="97"/>
      <c r="K22" s="97">
        <f t="shared" si="14"/>
        <v>0</v>
      </c>
      <c r="L22" s="63" t="str">
        <f t="shared" si="15"/>
        <v>OK</v>
      </c>
      <c r="M22" s="97"/>
      <c r="N22" s="97">
        <f t="shared" si="16"/>
        <v>0</v>
      </c>
      <c r="O22" s="63" t="str">
        <f t="shared" si="17"/>
        <v>OK</v>
      </c>
      <c r="P22" s="97"/>
      <c r="Q22" s="97">
        <f t="shared" si="18"/>
        <v>0</v>
      </c>
      <c r="R22" s="63" t="str">
        <f t="shared" si="19"/>
        <v>OK</v>
      </c>
      <c r="S22" s="97"/>
      <c r="T22" s="97">
        <f t="shared" si="20"/>
        <v>0</v>
      </c>
      <c r="U22" s="63" t="str">
        <f t="shared" si="21"/>
        <v>OK</v>
      </c>
      <c r="V22" s="97"/>
      <c r="W22" s="97">
        <f t="shared" si="22"/>
        <v>0</v>
      </c>
      <c r="X22" s="63" t="str">
        <f t="shared" si="23"/>
        <v>OK</v>
      </c>
    </row>
    <row r="23" spans="1:24" ht="15" x14ac:dyDescent="0.25">
      <c r="A23" s="66"/>
      <c r="B23" s="67"/>
      <c r="C23" s="66"/>
      <c r="D23" s="68"/>
      <c r="E23" s="97"/>
      <c r="F23" s="97">
        <f t="shared" si="11"/>
        <v>0</v>
      </c>
      <c r="G23" s="97"/>
      <c r="H23" s="97">
        <f t="shared" si="24"/>
        <v>0</v>
      </c>
      <c r="I23" s="63" t="str">
        <f t="shared" si="25"/>
        <v>OK</v>
      </c>
      <c r="J23" s="97"/>
      <c r="K23" s="97">
        <f t="shared" si="14"/>
        <v>0</v>
      </c>
      <c r="L23" s="63" t="str">
        <f t="shared" si="15"/>
        <v>OK</v>
      </c>
      <c r="M23" s="97"/>
      <c r="N23" s="97">
        <f t="shared" si="16"/>
        <v>0</v>
      </c>
      <c r="O23" s="63" t="str">
        <f t="shared" si="17"/>
        <v>OK</v>
      </c>
      <c r="P23" s="97"/>
      <c r="Q23" s="97">
        <f t="shared" si="18"/>
        <v>0</v>
      </c>
      <c r="R23" s="63" t="str">
        <f t="shared" si="19"/>
        <v>OK</v>
      </c>
      <c r="S23" s="97"/>
      <c r="T23" s="97">
        <f t="shared" si="20"/>
        <v>0</v>
      </c>
      <c r="U23" s="63" t="str">
        <f t="shared" si="21"/>
        <v>OK</v>
      </c>
      <c r="V23" s="97"/>
      <c r="W23" s="97">
        <f t="shared" si="22"/>
        <v>0</v>
      </c>
      <c r="X23" s="63" t="str">
        <f t="shared" si="23"/>
        <v>OK</v>
      </c>
    </row>
    <row r="24" spans="1:24" ht="15" x14ac:dyDescent="0.25">
      <c r="A24" s="66"/>
      <c r="B24" s="67"/>
      <c r="C24" s="66"/>
      <c r="D24" s="68"/>
      <c r="E24" s="97"/>
      <c r="F24" s="97">
        <f t="shared" si="11"/>
        <v>0</v>
      </c>
      <c r="G24" s="97"/>
      <c r="H24" s="97">
        <f t="shared" si="24"/>
        <v>0</v>
      </c>
      <c r="I24" s="63" t="str">
        <f t="shared" si="25"/>
        <v>OK</v>
      </c>
      <c r="J24" s="97"/>
      <c r="K24" s="97">
        <f t="shared" si="14"/>
        <v>0</v>
      </c>
      <c r="L24" s="63" t="str">
        <f t="shared" si="15"/>
        <v>OK</v>
      </c>
      <c r="M24" s="97"/>
      <c r="N24" s="97">
        <f t="shared" si="16"/>
        <v>0</v>
      </c>
      <c r="O24" s="63" t="str">
        <f t="shared" si="17"/>
        <v>OK</v>
      </c>
      <c r="P24" s="97"/>
      <c r="Q24" s="97">
        <f t="shared" si="18"/>
        <v>0</v>
      </c>
      <c r="R24" s="63" t="str">
        <f t="shared" si="19"/>
        <v>OK</v>
      </c>
      <c r="S24" s="97"/>
      <c r="T24" s="97">
        <f t="shared" si="20"/>
        <v>0</v>
      </c>
      <c r="U24" s="63" t="str">
        <f t="shared" si="21"/>
        <v>OK</v>
      </c>
      <c r="V24" s="97"/>
      <c r="W24" s="97">
        <f t="shared" si="22"/>
        <v>0</v>
      </c>
      <c r="X24" s="63" t="str">
        <f t="shared" si="23"/>
        <v>OK</v>
      </c>
    </row>
    <row r="25" spans="1:24" ht="15" x14ac:dyDescent="0.25">
      <c r="A25" s="66"/>
      <c r="B25" s="67"/>
      <c r="C25" s="66"/>
      <c r="D25" s="68"/>
      <c r="E25" s="97"/>
      <c r="F25" s="97">
        <f t="shared" si="11"/>
        <v>0</v>
      </c>
      <c r="G25" s="97"/>
      <c r="H25" s="97">
        <f t="shared" si="24"/>
        <v>0</v>
      </c>
      <c r="I25" s="63" t="str">
        <f t="shared" si="25"/>
        <v>OK</v>
      </c>
      <c r="J25" s="97"/>
      <c r="K25" s="97">
        <f t="shared" si="14"/>
        <v>0</v>
      </c>
      <c r="L25" s="63" t="str">
        <f t="shared" si="15"/>
        <v>OK</v>
      </c>
      <c r="M25" s="97"/>
      <c r="N25" s="97">
        <f t="shared" si="16"/>
        <v>0</v>
      </c>
      <c r="O25" s="63" t="str">
        <f t="shared" si="17"/>
        <v>OK</v>
      </c>
      <c r="P25" s="97"/>
      <c r="Q25" s="97">
        <f t="shared" si="18"/>
        <v>0</v>
      </c>
      <c r="R25" s="63" t="str">
        <f t="shared" si="19"/>
        <v>OK</v>
      </c>
      <c r="S25" s="97"/>
      <c r="T25" s="97">
        <f t="shared" si="20"/>
        <v>0</v>
      </c>
      <c r="U25" s="63" t="str">
        <f t="shared" si="21"/>
        <v>OK</v>
      </c>
      <c r="V25" s="97"/>
      <c r="W25" s="97">
        <f t="shared" si="22"/>
        <v>0</v>
      </c>
      <c r="X25" s="63" t="str">
        <f t="shared" si="23"/>
        <v>OK</v>
      </c>
    </row>
    <row r="26" spans="1:24" ht="15" x14ac:dyDescent="0.25">
      <c r="A26" s="66"/>
      <c r="B26" s="67"/>
      <c r="C26" s="66"/>
      <c r="D26" s="68"/>
      <c r="E26" s="97"/>
      <c r="F26" s="97">
        <f t="shared" si="11"/>
        <v>0</v>
      </c>
      <c r="G26" s="97"/>
      <c r="H26" s="97">
        <f t="shared" si="24"/>
        <v>0</v>
      </c>
      <c r="I26" s="63" t="str">
        <f t="shared" si="25"/>
        <v>OK</v>
      </c>
      <c r="J26" s="97"/>
      <c r="K26" s="97">
        <f t="shared" si="14"/>
        <v>0</v>
      </c>
      <c r="L26" s="63" t="str">
        <f t="shared" si="15"/>
        <v>OK</v>
      </c>
      <c r="M26" s="97"/>
      <c r="N26" s="97">
        <f t="shared" si="16"/>
        <v>0</v>
      </c>
      <c r="O26" s="63" t="str">
        <f t="shared" si="17"/>
        <v>OK</v>
      </c>
      <c r="P26" s="97"/>
      <c r="Q26" s="97">
        <f t="shared" si="18"/>
        <v>0</v>
      </c>
      <c r="R26" s="63" t="str">
        <f t="shared" si="19"/>
        <v>OK</v>
      </c>
      <c r="S26" s="97"/>
      <c r="T26" s="97">
        <f t="shared" si="20"/>
        <v>0</v>
      </c>
      <c r="U26" s="63" t="str">
        <f t="shared" si="21"/>
        <v>OK</v>
      </c>
      <c r="V26" s="97"/>
      <c r="W26" s="97">
        <f t="shared" si="22"/>
        <v>0</v>
      </c>
      <c r="X26" s="63" t="str">
        <f t="shared" si="23"/>
        <v>OK</v>
      </c>
    </row>
    <row r="27" spans="1:24" ht="15" x14ac:dyDescent="0.25">
      <c r="A27" s="66"/>
      <c r="B27" s="67"/>
      <c r="C27" s="66"/>
      <c r="D27" s="68"/>
      <c r="E27" s="97"/>
      <c r="F27" s="97">
        <f t="shared" si="11"/>
        <v>0</v>
      </c>
      <c r="G27" s="97"/>
      <c r="H27" s="97">
        <f t="shared" si="24"/>
        <v>0</v>
      </c>
      <c r="I27" s="63" t="str">
        <f t="shared" si="25"/>
        <v>OK</v>
      </c>
      <c r="J27" s="97"/>
      <c r="K27" s="97">
        <f t="shared" si="14"/>
        <v>0</v>
      </c>
      <c r="L27" s="63" t="str">
        <f t="shared" si="15"/>
        <v>OK</v>
      </c>
      <c r="M27" s="97"/>
      <c r="N27" s="97">
        <f t="shared" si="16"/>
        <v>0</v>
      </c>
      <c r="O27" s="63" t="str">
        <f t="shared" si="17"/>
        <v>OK</v>
      </c>
      <c r="P27" s="97"/>
      <c r="Q27" s="97">
        <f t="shared" si="18"/>
        <v>0</v>
      </c>
      <c r="R27" s="63" t="str">
        <f t="shared" si="19"/>
        <v>OK</v>
      </c>
      <c r="S27" s="97"/>
      <c r="T27" s="97">
        <f t="shared" si="20"/>
        <v>0</v>
      </c>
      <c r="U27" s="63" t="str">
        <f t="shared" si="21"/>
        <v>OK</v>
      </c>
      <c r="V27" s="97"/>
      <c r="W27" s="97">
        <f t="shared" si="22"/>
        <v>0</v>
      </c>
      <c r="X27" s="63" t="str">
        <f t="shared" si="23"/>
        <v>OK</v>
      </c>
    </row>
    <row r="28" spans="1:24" ht="15" x14ac:dyDescent="0.25">
      <c r="A28" s="66"/>
      <c r="B28" s="67"/>
      <c r="C28" s="66"/>
      <c r="D28" s="68"/>
      <c r="E28" s="97"/>
      <c r="F28" s="97">
        <f t="shared" si="11"/>
        <v>0</v>
      </c>
      <c r="G28" s="97"/>
      <c r="H28" s="97">
        <f t="shared" si="24"/>
        <v>0</v>
      </c>
      <c r="I28" s="63" t="str">
        <f t="shared" si="25"/>
        <v>OK</v>
      </c>
      <c r="J28" s="97"/>
      <c r="K28" s="97">
        <f t="shared" si="14"/>
        <v>0</v>
      </c>
      <c r="L28" s="63" t="str">
        <f t="shared" si="15"/>
        <v>OK</v>
      </c>
      <c r="M28" s="97"/>
      <c r="N28" s="97">
        <f t="shared" si="16"/>
        <v>0</v>
      </c>
      <c r="O28" s="63" t="str">
        <f t="shared" si="17"/>
        <v>OK</v>
      </c>
      <c r="P28" s="97"/>
      <c r="Q28" s="97">
        <f t="shared" si="18"/>
        <v>0</v>
      </c>
      <c r="R28" s="63" t="str">
        <f t="shared" si="19"/>
        <v>OK</v>
      </c>
      <c r="S28" s="97"/>
      <c r="T28" s="97">
        <f t="shared" si="20"/>
        <v>0</v>
      </c>
      <c r="U28" s="63" t="str">
        <f t="shared" si="21"/>
        <v>OK</v>
      </c>
      <c r="V28" s="97"/>
      <c r="W28" s="97">
        <f t="shared" si="22"/>
        <v>0</v>
      </c>
      <c r="X28" s="63" t="str">
        <f t="shared" si="23"/>
        <v>OK</v>
      </c>
    </row>
    <row r="29" spans="1:24" ht="15" x14ac:dyDescent="0.25">
      <c r="A29" s="66"/>
      <c r="B29" s="67"/>
      <c r="C29" s="66"/>
      <c r="D29" s="68"/>
      <c r="E29" s="97"/>
      <c r="F29" s="97">
        <f t="shared" si="11"/>
        <v>0</v>
      </c>
      <c r="G29" s="97"/>
      <c r="H29" s="97">
        <f t="shared" si="24"/>
        <v>0</v>
      </c>
      <c r="I29" s="63" t="str">
        <f t="shared" si="25"/>
        <v>OK</v>
      </c>
      <c r="J29" s="97"/>
      <c r="K29" s="97">
        <f t="shared" si="14"/>
        <v>0</v>
      </c>
      <c r="L29" s="63" t="str">
        <f t="shared" si="15"/>
        <v>OK</v>
      </c>
      <c r="M29" s="97"/>
      <c r="N29" s="97">
        <f t="shared" si="16"/>
        <v>0</v>
      </c>
      <c r="O29" s="63" t="str">
        <f t="shared" si="17"/>
        <v>OK</v>
      </c>
      <c r="P29" s="97"/>
      <c r="Q29" s="97">
        <f t="shared" si="18"/>
        <v>0</v>
      </c>
      <c r="R29" s="63" t="str">
        <f t="shared" si="19"/>
        <v>OK</v>
      </c>
      <c r="S29" s="97"/>
      <c r="T29" s="97">
        <f t="shared" si="20"/>
        <v>0</v>
      </c>
      <c r="U29" s="63" t="str">
        <f t="shared" si="21"/>
        <v>OK</v>
      </c>
      <c r="V29" s="97"/>
      <c r="W29" s="97">
        <f t="shared" si="22"/>
        <v>0</v>
      </c>
      <c r="X29" s="63" t="str">
        <f t="shared" si="23"/>
        <v>OK</v>
      </c>
    </row>
    <row r="30" spans="1:24" ht="15" x14ac:dyDescent="0.25">
      <c r="A30" s="66"/>
      <c r="B30" s="67"/>
      <c r="C30" s="66"/>
      <c r="D30" s="68"/>
      <c r="E30" s="97"/>
      <c r="F30" s="97">
        <f t="shared" si="11"/>
        <v>0</v>
      </c>
      <c r="G30" s="97"/>
      <c r="H30" s="97">
        <f t="shared" si="24"/>
        <v>0</v>
      </c>
      <c r="I30" s="63" t="str">
        <f t="shared" si="25"/>
        <v>OK</v>
      </c>
      <c r="J30" s="97"/>
      <c r="K30" s="97">
        <f t="shared" si="14"/>
        <v>0</v>
      </c>
      <c r="L30" s="63" t="str">
        <f t="shared" si="15"/>
        <v>OK</v>
      </c>
      <c r="M30" s="97"/>
      <c r="N30" s="97">
        <f t="shared" si="16"/>
        <v>0</v>
      </c>
      <c r="O30" s="63" t="str">
        <f t="shared" si="17"/>
        <v>OK</v>
      </c>
      <c r="P30" s="97"/>
      <c r="Q30" s="97">
        <f t="shared" si="18"/>
        <v>0</v>
      </c>
      <c r="R30" s="63" t="str">
        <f t="shared" si="19"/>
        <v>OK</v>
      </c>
      <c r="S30" s="97"/>
      <c r="T30" s="97">
        <f t="shared" si="20"/>
        <v>0</v>
      </c>
      <c r="U30" s="63" t="str">
        <f t="shared" si="21"/>
        <v>OK</v>
      </c>
      <c r="V30" s="97"/>
      <c r="W30" s="97">
        <f t="shared" si="22"/>
        <v>0</v>
      </c>
      <c r="X30" s="63" t="str">
        <f t="shared" si="23"/>
        <v>OK</v>
      </c>
    </row>
    <row r="31" spans="1:24" ht="15" x14ac:dyDescent="0.25">
      <c r="A31" s="66"/>
      <c r="B31" s="67"/>
      <c r="C31" s="66"/>
      <c r="D31" s="68"/>
      <c r="E31" s="97"/>
      <c r="F31" s="97">
        <f t="shared" si="11"/>
        <v>0</v>
      </c>
      <c r="G31" s="97"/>
      <c r="H31" s="97">
        <f t="shared" si="24"/>
        <v>0</v>
      </c>
      <c r="I31" s="63" t="str">
        <f t="shared" si="25"/>
        <v>OK</v>
      </c>
      <c r="J31" s="97"/>
      <c r="K31" s="97">
        <f t="shared" si="14"/>
        <v>0</v>
      </c>
      <c r="L31" s="63" t="str">
        <f t="shared" si="15"/>
        <v>OK</v>
      </c>
      <c r="M31" s="97"/>
      <c r="N31" s="97">
        <f t="shared" si="16"/>
        <v>0</v>
      </c>
      <c r="O31" s="63" t="str">
        <f t="shared" si="17"/>
        <v>OK</v>
      </c>
      <c r="P31" s="97"/>
      <c r="Q31" s="97">
        <f t="shared" si="18"/>
        <v>0</v>
      </c>
      <c r="R31" s="63" t="str">
        <f t="shared" si="19"/>
        <v>OK</v>
      </c>
      <c r="S31" s="97"/>
      <c r="T31" s="97">
        <f t="shared" si="20"/>
        <v>0</v>
      </c>
      <c r="U31" s="63" t="str">
        <f t="shared" si="21"/>
        <v>OK</v>
      </c>
      <c r="V31" s="97"/>
      <c r="W31" s="97">
        <f t="shared" si="22"/>
        <v>0</v>
      </c>
      <c r="X31" s="63" t="str">
        <f t="shared" si="23"/>
        <v>OK</v>
      </c>
    </row>
    <row r="32" spans="1:24" ht="15" x14ac:dyDescent="0.25">
      <c r="A32" s="66"/>
      <c r="B32" s="67"/>
      <c r="C32" s="66"/>
      <c r="D32" s="68"/>
      <c r="E32" s="97"/>
      <c r="F32" s="97">
        <f t="shared" si="11"/>
        <v>0</v>
      </c>
      <c r="G32" s="97"/>
      <c r="H32" s="97">
        <f t="shared" si="24"/>
        <v>0</v>
      </c>
      <c r="I32" s="63" t="str">
        <f t="shared" si="25"/>
        <v>OK</v>
      </c>
      <c r="J32" s="97"/>
      <c r="K32" s="97">
        <f t="shared" si="14"/>
        <v>0</v>
      </c>
      <c r="L32" s="63" t="str">
        <f t="shared" si="15"/>
        <v>OK</v>
      </c>
      <c r="M32" s="97"/>
      <c r="N32" s="97">
        <f t="shared" si="16"/>
        <v>0</v>
      </c>
      <c r="O32" s="63" t="str">
        <f t="shared" si="17"/>
        <v>OK</v>
      </c>
      <c r="P32" s="97"/>
      <c r="Q32" s="97">
        <f t="shared" si="18"/>
        <v>0</v>
      </c>
      <c r="R32" s="63" t="str">
        <f t="shared" si="19"/>
        <v>OK</v>
      </c>
      <c r="S32" s="97"/>
      <c r="T32" s="97">
        <f t="shared" si="20"/>
        <v>0</v>
      </c>
      <c r="U32" s="63" t="str">
        <f t="shared" si="21"/>
        <v>OK</v>
      </c>
      <c r="V32" s="97"/>
      <c r="W32" s="97">
        <f t="shared" si="22"/>
        <v>0</v>
      </c>
      <c r="X32" s="63" t="str">
        <f t="shared" si="23"/>
        <v>OK</v>
      </c>
    </row>
    <row r="33" spans="1:24" ht="15" x14ac:dyDescent="0.25">
      <c r="A33" s="66"/>
      <c r="B33" s="67"/>
      <c r="C33" s="66"/>
      <c r="D33" s="68"/>
      <c r="E33" s="97"/>
      <c r="F33" s="97">
        <f t="shared" si="11"/>
        <v>0</v>
      </c>
      <c r="G33" s="97"/>
      <c r="H33" s="97">
        <f t="shared" si="24"/>
        <v>0</v>
      </c>
      <c r="I33" s="63" t="str">
        <f t="shared" si="25"/>
        <v>OK</v>
      </c>
      <c r="J33" s="97"/>
      <c r="K33" s="97">
        <f t="shared" si="14"/>
        <v>0</v>
      </c>
      <c r="L33" s="63" t="str">
        <f t="shared" si="15"/>
        <v>OK</v>
      </c>
      <c r="M33" s="97"/>
      <c r="N33" s="97">
        <f t="shared" si="16"/>
        <v>0</v>
      </c>
      <c r="O33" s="63" t="str">
        <f t="shared" si="17"/>
        <v>OK</v>
      </c>
      <c r="P33" s="97"/>
      <c r="Q33" s="97">
        <f t="shared" si="18"/>
        <v>0</v>
      </c>
      <c r="R33" s="63" t="str">
        <f t="shared" si="19"/>
        <v>OK</v>
      </c>
      <c r="S33" s="97"/>
      <c r="T33" s="97">
        <f t="shared" si="20"/>
        <v>0</v>
      </c>
      <c r="U33" s="63" t="str">
        <f t="shared" si="21"/>
        <v>OK</v>
      </c>
      <c r="V33" s="97"/>
      <c r="W33" s="97">
        <f t="shared" si="22"/>
        <v>0</v>
      </c>
      <c r="X33" s="63" t="str">
        <f t="shared" si="23"/>
        <v>OK</v>
      </c>
    </row>
    <row r="34" spans="1:24" ht="15" x14ac:dyDescent="0.25">
      <c r="A34" s="66"/>
      <c r="B34" s="67"/>
      <c r="C34" s="66"/>
      <c r="D34" s="68"/>
      <c r="E34" s="97"/>
      <c r="F34" s="97">
        <f t="shared" si="11"/>
        <v>0</v>
      </c>
      <c r="G34" s="97"/>
      <c r="H34" s="97">
        <f t="shared" si="24"/>
        <v>0</v>
      </c>
      <c r="I34" s="63" t="str">
        <f t="shared" si="25"/>
        <v>OK</v>
      </c>
      <c r="J34" s="97"/>
      <c r="K34" s="97">
        <f t="shared" si="14"/>
        <v>0</v>
      </c>
      <c r="L34" s="63" t="str">
        <f t="shared" si="15"/>
        <v>OK</v>
      </c>
      <c r="M34" s="97"/>
      <c r="N34" s="97">
        <f t="shared" si="16"/>
        <v>0</v>
      </c>
      <c r="O34" s="63" t="str">
        <f t="shared" si="17"/>
        <v>OK</v>
      </c>
      <c r="P34" s="97"/>
      <c r="Q34" s="97">
        <f t="shared" si="18"/>
        <v>0</v>
      </c>
      <c r="R34" s="63" t="str">
        <f t="shared" si="19"/>
        <v>OK</v>
      </c>
      <c r="S34" s="97"/>
      <c r="T34" s="97">
        <f t="shared" si="20"/>
        <v>0</v>
      </c>
      <c r="U34" s="63" t="str">
        <f t="shared" si="21"/>
        <v>OK</v>
      </c>
      <c r="V34" s="97"/>
      <c r="W34" s="97">
        <f t="shared" si="22"/>
        <v>0</v>
      </c>
      <c r="X34" s="63" t="str">
        <f t="shared" si="23"/>
        <v>OK</v>
      </c>
    </row>
    <row r="35" spans="1:24" ht="15" x14ac:dyDescent="0.25">
      <c r="A35" s="66"/>
      <c r="B35" s="67"/>
      <c r="C35" s="66"/>
      <c r="D35" s="68"/>
      <c r="E35" s="97"/>
      <c r="F35" s="97">
        <f t="shared" si="11"/>
        <v>0</v>
      </c>
      <c r="G35" s="97"/>
      <c r="H35" s="97">
        <f t="shared" si="24"/>
        <v>0</v>
      </c>
      <c r="I35" s="63" t="str">
        <f t="shared" si="25"/>
        <v>OK</v>
      </c>
      <c r="J35" s="97"/>
      <c r="K35" s="97">
        <f t="shared" si="14"/>
        <v>0</v>
      </c>
      <c r="L35" s="63" t="str">
        <f t="shared" si="15"/>
        <v>OK</v>
      </c>
      <c r="M35" s="97"/>
      <c r="N35" s="97">
        <f t="shared" si="16"/>
        <v>0</v>
      </c>
      <c r="O35" s="63" t="str">
        <f t="shared" si="17"/>
        <v>OK</v>
      </c>
      <c r="P35" s="97"/>
      <c r="Q35" s="97">
        <f t="shared" si="18"/>
        <v>0</v>
      </c>
      <c r="R35" s="63" t="str">
        <f t="shared" si="19"/>
        <v>OK</v>
      </c>
      <c r="S35" s="97"/>
      <c r="T35" s="97">
        <f t="shared" si="20"/>
        <v>0</v>
      </c>
      <c r="U35" s="63" t="str">
        <f t="shared" si="21"/>
        <v>OK</v>
      </c>
      <c r="V35" s="97"/>
      <c r="W35" s="97">
        <f t="shared" si="22"/>
        <v>0</v>
      </c>
      <c r="X35" s="63" t="str">
        <f t="shared" si="23"/>
        <v>OK</v>
      </c>
    </row>
    <row r="36" spans="1:24" ht="15" x14ac:dyDescent="0.25">
      <c r="A36" s="66"/>
      <c r="B36" s="67"/>
      <c r="C36" s="66"/>
      <c r="D36" s="68"/>
      <c r="E36" s="97"/>
      <c r="F36" s="97">
        <f t="shared" si="11"/>
        <v>0</v>
      </c>
      <c r="G36" s="97"/>
      <c r="H36" s="97">
        <f t="shared" si="24"/>
        <v>0</v>
      </c>
      <c r="I36" s="63" t="str">
        <f t="shared" si="25"/>
        <v>OK</v>
      </c>
      <c r="J36" s="97"/>
      <c r="K36" s="97">
        <f t="shared" si="14"/>
        <v>0</v>
      </c>
      <c r="L36" s="63" t="str">
        <f t="shared" si="15"/>
        <v>OK</v>
      </c>
      <c r="M36" s="97"/>
      <c r="N36" s="97">
        <f t="shared" si="16"/>
        <v>0</v>
      </c>
      <c r="O36" s="63" t="str">
        <f t="shared" si="17"/>
        <v>OK</v>
      </c>
      <c r="P36" s="97"/>
      <c r="Q36" s="97">
        <f t="shared" si="18"/>
        <v>0</v>
      </c>
      <c r="R36" s="63" t="str">
        <f t="shared" si="19"/>
        <v>OK</v>
      </c>
      <c r="S36" s="97"/>
      <c r="T36" s="97">
        <f t="shared" si="20"/>
        <v>0</v>
      </c>
      <c r="U36" s="63" t="str">
        <f t="shared" si="21"/>
        <v>OK</v>
      </c>
      <c r="V36" s="97"/>
      <c r="W36" s="97">
        <f t="shared" si="22"/>
        <v>0</v>
      </c>
      <c r="X36" s="63" t="str">
        <f t="shared" si="23"/>
        <v>OK</v>
      </c>
    </row>
    <row r="37" spans="1:24" ht="15" x14ac:dyDescent="0.25">
      <c r="A37" s="66"/>
      <c r="B37" s="67"/>
      <c r="C37" s="66"/>
      <c r="D37" s="68"/>
      <c r="E37" s="97"/>
      <c r="F37" s="97">
        <f t="shared" si="11"/>
        <v>0</v>
      </c>
      <c r="G37" s="97"/>
      <c r="H37" s="97">
        <f t="shared" si="24"/>
        <v>0</v>
      </c>
      <c r="I37" s="63" t="str">
        <f t="shared" si="25"/>
        <v>OK</v>
      </c>
      <c r="J37" s="97"/>
      <c r="K37" s="97">
        <f t="shared" si="14"/>
        <v>0</v>
      </c>
      <c r="L37" s="63" t="str">
        <f t="shared" si="15"/>
        <v>OK</v>
      </c>
      <c r="M37" s="97"/>
      <c r="N37" s="97">
        <f t="shared" si="16"/>
        <v>0</v>
      </c>
      <c r="O37" s="63" t="str">
        <f t="shared" si="17"/>
        <v>OK</v>
      </c>
      <c r="P37" s="97"/>
      <c r="Q37" s="97">
        <f t="shared" si="18"/>
        <v>0</v>
      </c>
      <c r="R37" s="63" t="str">
        <f t="shared" si="19"/>
        <v>OK</v>
      </c>
      <c r="S37" s="97"/>
      <c r="T37" s="97">
        <f t="shared" si="20"/>
        <v>0</v>
      </c>
      <c r="U37" s="63" t="str">
        <f t="shared" si="21"/>
        <v>OK</v>
      </c>
      <c r="V37" s="97"/>
      <c r="W37" s="97">
        <f t="shared" si="22"/>
        <v>0</v>
      </c>
      <c r="X37" s="63" t="str">
        <f t="shared" si="23"/>
        <v>OK</v>
      </c>
    </row>
    <row r="38" spans="1:24" ht="15" x14ac:dyDescent="0.25">
      <c r="A38" s="66"/>
      <c r="B38" s="67"/>
      <c r="C38" s="66"/>
      <c r="D38" s="68"/>
      <c r="E38" s="97"/>
      <c r="F38" s="97">
        <f t="shared" si="11"/>
        <v>0</v>
      </c>
      <c r="G38" s="97"/>
      <c r="H38" s="97">
        <f t="shared" si="24"/>
        <v>0</v>
      </c>
      <c r="I38" s="63" t="str">
        <f t="shared" si="25"/>
        <v>OK</v>
      </c>
      <c r="J38" s="97"/>
      <c r="K38" s="97">
        <f t="shared" si="14"/>
        <v>0</v>
      </c>
      <c r="L38" s="63" t="str">
        <f t="shared" si="15"/>
        <v>OK</v>
      </c>
      <c r="M38" s="97"/>
      <c r="N38" s="97">
        <f t="shared" si="16"/>
        <v>0</v>
      </c>
      <c r="O38" s="63" t="str">
        <f t="shared" si="17"/>
        <v>OK</v>
      </c>
      <c r="P38" s="97"/>
      <c r="Q38" s="97">
        <f t="shared" si="18"/>
        <v>0</v>
      </c>
      <c r="R38" s="63" t="str">
        <f t="shared" si="19"/>
        <v>OK</v>
      </c>
      <c r="S38" s="97"/>
      <c r="T38" s="97">
        <f t="shared" si="20"/>
        <v>0</v>
      </c>
      <c r="U38" s="63" t="str">
        <f t="shared" si="21"/>
        <v>OK</v>
      </c>
      <c r="V38" s="97"/>
      <c r="W38" s="97">
        <f t="shared" si="22"/>
        <v>0</v>
      </c>
      <c r="X38" s="63" t="str">
        <f t="shared" si="23"/>
        <v>OK</v>
      </c>
    </row>
    <row r="39" spans="1:24" ht="15" x14ac:dyDescent="0.25">
      <c r="A39" s="66"/>
      <c r="B39" s="67"/>
      <c r="C39" s="66"/>
      <c r="D39" s="68"/>
      <c r="E39" s="97"/>
      <c r="F39" s="97">
        <f t="shared" si="11"/>
        <v>0</v>
      </c>
      <c r="G39" s="97"/>
      <c r="H39" s="97">
        <f t="shared" si="24"/>
        <v>0</v>
      </c>
      <c r="I39" s="63" t="str">
        <f t="shared" si="25"/>
        <v>OK</v>
      </c>
      <c r="J39" s="97"/>
      <c r="K39" s="97">
        <f t="shared" si="14"/>
        <v>0</v>
      </c>
      <c r="L39" s="63" t="str">
        <f t="shared" si="15"/>
        <v>OK</v>
      </c>
      <c r="M39" s="97"/>
      <c r="N39" s="97">
        <f t="shared" si="16"/>
        <v>0</v>
      </c>
      <c r="O39" s="63" t="str">
        <f t="shared" si="17"/>
        <v>OK</v>
      </c>
      <c r="P39" s="97"/>
      <c r="Q39" s="97">
        <f t="shared" si="18"/>
        <v>0</v>
      </c>
      <c r="R39" s="63" t="str">
        <f t="shared" si="19"/>
        <v>OK</v>
      </c>
      <c r="S39" s="97"/>
      <c r="T39" s="97">
        <f t="shared" si="20"/>
        <v>0</v>
      </c>
      <c r="U39" s="63" t="str">
        <f t="shared" si="21"/>
        <v>OK</v>
      </c>
      <c r="V39" s="97"/>
      <c r="W39" s="97">
        <f t="shared" si="22"/>
        <v>0</v>
      </c>
      <c r="X39" s="63" t="str">
        <f t="shared" si="23"/>
        <v>OK</v>
      </c>
    </row>
    <row r="40" spans="1:24" ht="15" x14ac:dyDescent="0.25">
      <c r="A40" s="66"/>
      <c r="B40" s="67"/>
      <c r="C40" s="66"/>
      <c r="D40" s="68"/>
      <c r="E40" s="97"/>
      <c r="F40" s="97">
        <f t="shared" si="11"/>
        <v>0</v>
      </c>
      <c r="G40" s="97"/>
      <c r="H40" s="97">
        <f t="shared" si="24"/>
        <v>0</v>
      </c>
      <c r="I40" s="63" t="str">
        <f t="shared" si="25"/>
        <v>OK</v>
      </c>
      <c r="J40" s="97"/>
      <c r="K40" s="97">
        <f t="shared" si="14"/>
        <v>0</v>
      </c>
      <c r="L40" s="63" t="str">
        <f t="shared" si="15"/>
        <v>OK</v>
      </c>
      <c r="M40" s="97"/>
      <c r="N40" s="97">
        <f t="shared" si="16"/>
        <v>0</v>
      </c>
      <c r="O40" s="63" t="str">
        <f t="shared" si="17"/>
        <v>OK</v>
      </c>
      <c r="P40" s="97"/>
      <c r="Q40" s="97">
        <f t="shared" si="18"/>
        <v>0</v>
      </c>
      <c r="R40" s="63" t="str">
        <f t="shared" si="19"/>
        <v>OK</v>
      </c>
      <c r="S40" s="97"/>
      <c r="T40" s="97">
        <f t="shared" si="20"/>
        <v>0</v>
      </c>
      <c r="U40" s="63" t="str">
        <f t="shared" si="21"/>
        <v>OK</v>
      </c>
      <c r="V40" s="97"/>
      <c r="W40" s="97">
        <f t="shared" si="22"/>
        <v>0</v>
      </c>
      <c r="X40" s="63" t="str">
        <f t="shared" si="23"/>
        <v>OK</v>
      </c>
    </row>
    <row r="41" spans="1:24" ht="15" x14ac:dyDescent="0.25">
      <c r="A41" s="66"/>
      <c r="B41" s="67"/>
      <c r="C41" s="66"/>
      <c r="D41" s="68"/>
      <c r="E41" s="97"/>
      <c r="F41" s="97">
        <f t="shared" si="11"/>
        <v>0</v>
      </c>
      <c r="G41" s="97"/>
      <c r="H41" s="97">
        <f t="shared" si="24"/>
        <v>0</v>
      </c>
      <c r="I41" s="63" t="str">
        <f t="shared" si="25"/>
        <v>OK</v>
      </c>
      <c r="J41" s="97"/>
      <c r="K41" s="97">
        <f t="shared" si="14"/>
        <v>0</v>
      </c>
      <c r="L41" s="63" t="str">
        <f t="shared" si="15"/>
        <v>OK</v>
      </c>
      <c r="M41" s="97"/>
      <c r="N41" s="97">
        <f t="shared" si="16"/>
        <v>0</v>
      </c>
      <c r="O41" s="63" t="str">
        <f t="shared" si="17"/>
        <v>OK</v>
      </c>
      <c r="P41" s="97"/>
      <c r="Q41" s="97">
        <f t="shared" si="18"/>
        <v>0</v>
      </c>
      <c r="R41" s="63" t="str">
        <f t="shared" si="19"/>
        <v>OK</v>
      </c>
      <c r="S41" s="97"/>
      <c r="T41" s="97">
        <f t="shared" si="20"/>
        <v>0</v>
      </c>
      <c r="U41" s="63" t="str">
        <f t="shared" si="21"/>
        <v>OK</v>
      </c>
      <c r="V41" s="97"/>
      <c r="W41" s="97">
        <f t="shared" si="22"/>
        <v>0</v>
      </c>
      <c r="X41" s="63" t="str">
        <f t="shared" si="23"/>
        <v>OK</v>
      </c>
    </row>
    <row r="42" spans="1:24" ht="15" x14ac:dyDescent="0.25">
      <c r="A42" s="66"/>
      <c r="B42" s="67"/>
      <c r="C42" s="66"/>
      <c r="D42" s="68"/>
      <c r="E42" s="97"/>
      <c r="F42" s="97">
        <f t="shared" si="11"/>
        <v>0</v>
      </c>
      <c r="G42" s="97"/>
      <c r="H42" s="97">
        <f t="shared" si="24"/>
        <v>0</v>
      </c>
      <c r="I42" s="63" t="str">
        <f t="shared" si="25"/>
        <v>OK</v>
      </c>
      <c r="J42" s="97"/>
      <c r="K42" s="97">
        <f t="shared" si="14"/>
        <v>0</v>
      </c>
      <c r="L42" s="63" t="str">
        <f t="shared" si="15"/>
        <v>OK</v>
      </c>
      <c r="M42" s="97"/>
      <c r="N42" s="97">
        <f t="shared" si="16"/>
        <v>0</v>
      </c>
      <c r="O42" s="63" t="str">
        <f t="shared" si="17"/>
        <v>OK</v>
      </c>
      <c r="P42" s="97"/>
      <c r="Q42" s="97">
        <f t="shared" si="18"/>
        <v>0</v>
      </c>
      <c r="R42" s="63" t="str">
        <f t="shared" si="19"/>
        <v>OK</v>
      </c>
      <c r="S42" s="97"/>
      <c r="T42" s="97">
        <f t="shared" si="20"/>
        <v>0</v>
      </c>
      <c r="U42" s="63" t="str">
        <f t="shared" si="21"/>
        <v>OK</v>
      </c>
      <c r="V42" s="97"/>
      <c r="W42" s="97">
        <f t="shared" si="22"/>
        <v>0</v>
      </c>
      <c r="X42" s="63" t="str">
        <f t="shared" si="23"/>
        <v>OK</v>
      </c>
    </row>
    <row r="43" spans="1:24" ht="15" x14ac:dyDescent="0.25">
      <c r="A43" s="66"/>
      <c r="B43" s="67"/>
      <c r="C43" s="66"/>
      <c r="D43" s="68"/>
      <c r="E43" s="97"/>
      <c r="F43" s="97">
        <f t="shared" si="11"/>
        <v>0</v>
      </c>
      <c r="G43" s="97"/>
      <c r="H43" s="97">
        <f t="shared" si="24"/>
        <v>0</v>
      </c>
      <c r="I43" s="63" t="str">
        <f t="shared" si="25"/>
        <v>OK</v>
      </c>
      <c r="J43" s="97"/>
      <c r="K43" s="97">
        <f t="shared" si="14"/>
        <v>0</v>
      </c>
      <c r="L43" s="63" t="str">
        <f t="shared" si="15"/>
        <v>OK</v>
      </c>
      <c r="M43" s="97"/>
      <c r="N43" s="97">
        <f t="shared" si="16"/>
        <v>0</v>
      </c>
      <c r="O43" s="63" t="str">
        <f t="shared" si="17"/>
        <v>OK</v>
      </c>
      <c r="P43" s="97"/>
      <c r="Q43" s="97">
        <f t="shared" si="18"/>
        <v>0</v>
      </c>
      <c r="R43" s="63" t="str">
        <f t="shared" si="19"/>
        <v>OK</v>
      </c>
      <c r="S43" s="97"/>
      <c r="T43" s="97">
        <f t="shared" si="20"/>
        <v>0</v>
      </c>
      <c r="U43" s="63" t="str">
        <f t="shared" si="21"/>
        <v>OK</v>
      </c>
      <c r="V43" s="97"/>
      <c r="W43" s="97">
        <f t="shared" si="22"/>
        <v>0</v>
      </c>
      <c r="X43" s="63" t="str">
        <f t="shared" si="23"/>
        <v>OK</v>
      </c>
    </row>
    <row r="44" spans="1:24" ht="15" x14ac:dyDescent="0.25">
      <c r="A44" s="66"/>
      <c r="B44" s="67"/>
      <c r="C44" s="66"/>
      <c r="D44" s="68"/>
      <c r="E44" s="97"/>
      <c r="F44" s="97">
        <f t="shared" si="11"/>
        <v>0</v>
      </c>
      <c r="G44" s="97"/>
      <c r="H44" s="97">
        <f t="shared" si="24"/>
        <v>0</v>
      </c>
      <c r="I44" s="63" t="str">
        <f t="shared" si="25"/>
        <v>OK</v>
      </c>
      <c r="J44" s="97"/>
      <c r="K44" s="97">
        <f t="shared" si="14"/>
        <v>0</v>
      </c>
      <c r="L44" s="63" t="str">
        <f t="shared" si="15"/>
        <v>OK</v>
      </c>
      <c r="M44" s="97"/>
      <c r="N44" s="97">
        <f t="shared" si="16"/>
        <v>0</v>
      </c>
      <c r="O44" s="63" t="str">
        <f t="shared" si="17"/>
        <v>OK</v>
      </c>
      <c r="P44" s="97"/>
      <c r="Q44" s="97">
        <f t="shared" si="18"/>
        <v>0</v>
      </c>
      <c r="R44" s="63" t="str">
        <f t="shared" si="19"/>
        <v>OK</v>
      </c>
      <c r="S44" s="97"/>
      <c r="T44" s="97">
        <f t="shared" si="20"/>
        <v>0</v>
      </c>
      <c r="U44" s="63" t="str">
        <f t="shared" si="21"/>
        <v>OK</v>
      </c>
      <c r="V44" s="97"/>
      <c r="W44" s="97">
        <f t="shared" si="22"/>
        <v>0</v>
      </c>
      <c r="X44" s="63" t="str">
        <f t="shared" si="23"/>
        <v>OK</v>
      </c>
    </row>
    <row r="45" spans="1:24" ht="15" x14ac:dyDescent="0.25">
      <c r="A45" s="66"/>
      <c r="B45" s="67"/>
      <c r="C45" s="66"/>
      <c r="D45" s="68"/>
      <c r="E45" s="97"/>
      <c r="F45" s="97">
        <f t="shared" si="11"/>
        <v>0</v>
      </c>
      <c r="G45" s="97"/>
      <c r="H45" s="97">
        <f t="shared" si="24"/>
        <v>0</v>
      </c>
      <c r="I45" s="63" t="str">
        <f t="shared" si="25"/>
        <v>OK</v>
      </c>
      <c r="J45" s="97"/>
      <c r="K45" s="97">
        <f t="shared" si="14"/>
        <v>0</v>
      </c>
      <c r="L45" s="63" t="str">
        <f t="shared" si="15"/>
        <v>OK</v>
      </c>
      <c r="M45" s="97"/>
      <c r="N45" s="97">
        <f t="shared" si="16"/>
        <v>0</v>
      </c>
      <c r="O45" s="63" t="str">
        <f t="shared" si="17"/>
        <v>OK</v>
      </c>
      <c r="P45" s="97"/>
      <c r="Q45" s="97">
        <f t="shared" si="18"/>
        <v>0</v>
      </c>
      <c r="R45" s="63" t="str">
        <f t="shared" si="19"/>
        <v>OK</v>
      </c>
      <c r="S45" s="97"/>
      <c r="T45" s="97">
        <f t="shared" si="20"/>
        <v>0</v>
      </c>
      <c r="U45" s="63" t="str">
        <f t="shared" si="21"/>
        <v>OK</v>
      </c>
      <c r="V45" s="97"/>
      <c r="W45" s="97">
        <f t="shared" si="22"/>
        <v>0</v>
      </c>
      <c r="X45" s="63" t="str">
        <f t="shared" si="23"/>
        <v>OK</v>
      </c>
    </row>
    <row r="46" spans="1:24" ht="15" x14ac:dyDescent="0.25">
      <c r="A46" s="66"/>
      <c r="B46" s="67"/>
      <c r="C46" s="66"/>
      <c r="D46" s="68"/>
      <c r="E46" s="97"/>
      <c r="F46" s="97">
        <f t="shared" si="11"/>
        <v>0</v>
      </c>
      <c r="G46" s="97"/>
      <c r="H46" s="97">
        <f t="shared" si="24"/>
        <v>0</v>
      </c>
      <c r="I46" s="63" t="str">
        <f t="shared" si="25"/>
        <v>OK</v>
      </c>
      <c r="J46" s="97"/>
      <c r="K46" s="97">
        <f t="shared" si="14"/>
        <v>0</v>
      </c>
      <c r="L46" s="63" t="str">
        <f t="shared" si="15"/>
        <v>OK</v>
      </c>
      <c r="M46" s="97"/>
      <c r="N46" s="97">
        <f t="shared" si="16"/>
        <v>0</v>
      </c>
      <c r="O46" s="63" t="str">
        <f t="shared" si="17"/>
        <v>OK</v>
      </c>
      <c r="P46" s="97"/>
      <c r="Q46" s="97">
        <f t="shared" si="18"/>
        <v>0</v>
      </c>
      <c r="R46" s="63" t="str">
        <f t="shared" si="19"/>
        <v>OK</v>
      </c>
      <c r="S46" s="97"/>
      <c r="T46" s="97">
        <f t="shared" si="20"/>
        <v>0</v>
      </c>
      <c r="U46" s="63" t="str">
        <f t="shared" si="21"/>
        <v>OK</v>
      </c>
      <c r="V46" s="97"/>
      <c r="W46" s="97">
        <f t="shared" si="22"/>
        <v>0</v>
      </c>
      <c r="X46" s="63" t="str">
        <f t="shared" si="23"/>
        <v>OK</v>
      </c>
    </row>
    <row r="47" spans="1:24" ht="15" x14ac:dyDescent="0.25">
      <c r="A47" s="66"/>
      <c r="B47" s="67"/>
      <c r="C47" s="66"/>
      <c r="D47" s="68"/>
      <c r="E47" s="97"/>
      <c r="F47" s="97">
        <f t="shared" si="11"/>
        <v>0</v>
      </c>
      <c r="G47" s="97"/>
      <c r="H47" s="97">
        <f t="shared" si="24"/>
        <v>0</v>
      </c>
      <c r="I47" s="63" t="str">
        <f t="shared" si="25"/>
        <v>OK</v>
      </c>
      <c r="J47" s="97"/>
      <c r="K47" s="97">
        <f t="shared" si="14"/>
        <v>0</v>
      </c>
      <c r="L47" s="63" t="str">
        <f t="shared" si="15"/>
        <v>OK</v>
      </c>
      <c r="M47" s="97"/>
      <c r="N47" s="97">
        <f t="shared" si="16"/>
        <v>0</v>
      </c>
      <c r="O47" s="63" t="str">
        <f t="shared" si="17"/>
        <v>OK</v>
      </c>
      <c r="P47" s="97"/>
      <c r="Q47" s="97">
        <f t="shared" si="18"/>
        <v>0</v>
      </c>
      <c r="R47" s="63" t="str">
        <f t="shared" si="19"/>
        <v>OK</v>
      </c>
      <c r="S47" s="97"/>
      <c r="T47" s="97">
        <f t="shared" si="20"/>
        <v>0</v>
      </c>
      <c r="U47" s="63" t="str">
        <f t="shared" si="21"/>
        <v>OK</v>
      </c>
      <c r="V47" s="97"/>
      <c r="W47" s="97">
        <f t="shared" si="22"/>
        <v>0</v>
      </c>
      <c r="X47" s="63" t="str">
        <f t="shared" si="23"/>
        <v>OK</v>
      </c>
    </row>
    <row r="48" spans="1:24" ht="15" x14ac:dyDescent="0.25">
      <c r="A48" s="66"/>
      <c r="B48" s="67"/>
      <c r="C48" s="66"/>
      <c r="D48" s="68"/>
      <c r="E48" s="97"/>
      <c r="F48" s="97">
        <f t="shared" si="11"/>
        <v>0</v>
      </c>
      <c r="G48" s="97"/>
      <c r="H48" s="97">
        <f t="shared" si="24"/>
        <v>0</v>
      </c>
      <c r="I48" s="63" t="str">
        <f t="shared" si="25"/>
        <v>OK</v>
      </c>
      <c r="J48" s="97"/>
      <c r="K48" s="97">
        <f t="shared" si="14"/>
        <v>0</v>
      </c>
      <c r="L48" s="63" t="str">
        <f t="shared" si="15"/>
        <v>OK</v>
      </c>
      <c r="M48" s="97"/>
      <c r="N48" s="97">
        <f t="shared" si="16"/>
        <v>0</v>
      </c>
      <c r="O48" s="63" t="str">
        <f t="shared" si="17"/>
        <v>OK</v>
      </c>
      <c r="P48" s="97"/>
      <c r="Q48" s="97">
        <f t="shared" si="18"/>
        <v>0</v>
      </c>
      <c r="R48" s="63" t="str">
        <f t="shared" si="19"/>
        <v>OK</v>
      </c>
      <c r="S48" s="97"/>
      <c r="T48" s="97">
        <f t="shared" si="20"/>
        <v>0</v>
      </c>
      <c r="U48" s="63" t="str">
        <f t="shared" si="21"/>
        <v>OK</v>
      </c>
      <c r="V48" s="97"/>
      <c r="W48" s="97">
        <f t="shared" si="22"/>
        <v>0</v>
      </c>
      <c r="X48" s="63" t="str">
        <f t="shared" si="23"/>
        <v>OK</v>
      </c>
    </row>
    <row r="49" spans="1:24" ht="15" x14ac:dyDescent="0.25">
      <c r="A49" s="66"/>
      <c r="B49" s="67"/>
      <c r="C49" s="66"/>
      <c r="D49" s="68"/>
      <c r="E49" s="97"/>
      <c r="F49" s="97">
        <f t="shared" si="11"/>
        <v>0</v>
      </c>
      <c r="G49" s="97"/>
      <c r="H49" s="97">
        <f t="shared" si="24"/>
        <v>0</v>
      </c>
      <c r="I49" s="63" t="str">
        <f t="shared" si="25"/>
        <v>OK</v>
      </c>
      <c r="J49" s="97"/>
      <c r="K49" s="97">
        <f t="shared" si="14"/>
        <v>0</v>
      </c>
      <c r="L49" s="63" t="str">
        <f t="shared" si="15"/>
        <v>OK</v>
      </c>
      <c r="M49" s="97"/>
      <c r="N49" s="97">
        <f t="shared" si="16"/>
        <v>0</v>
      </c>
      <c r="O49" s="63" t="str">
        <f t="shared" si="17"/>
        <v>OK</v>
      </c>
      <c r="P49" s="97"/>
      <c r="Q49" s="97">
        <f t="shared" si="18"/>
        <v>0</v>
      </c>
      <c r="R49" s="63" t="str">
        <f t="shared" si="19"/>
        <v>OK</v>
      </c>
      <c r="S49" s="97"/>
      <c r="T49" s="97">
        <f t="shared" si="20"/>
        <v>0</v>
      </c>
      <c r="U49" s="63" t="str">
        <f t="shared" si="21"/>
        <v>OK</v>
      </c>
      <c r="V49" s="97"/>
      <c r="W49" s="97">
        <f t="shared" si="22"/>
        <v>0</v>
      </c>
      <c r="X49" s="63" t="str">
        <f t="shared" si="23"/>
        <v>OK</v>
      </c>
    </row>
    <row r="50" spans="1:24" ht="15" x14ac:dyDescent="0.25">
      <c r="A50" s="66"/>
      <c r="B50" s="67"/>
      <c r="C50" s="66"/>
      <c r="D50" s="68"/>
      <c r="E50" s="97"/>
      <c r="F50" s="97">
        <f t="shared" si="11"/>
        <v>0</v>
      </c>
      <c r="G50" s="97"/>
      <c r="H50" s="97">
        <f t="shared" si="24"/>
        <v>0</v>
      </c>
      <c r="I50" s="63" t="str">
        <f t="shared" si="25"/>
        <v>OK</v>
      </c>
      <c r="J50" s="97"/>
      <c r="K50" s="97">
        <f t="shared" si="14"/>
        <v>0</v>
      </c>
      <c r="L50" s="63" t="str">
        <f t="shared" si="15"/>
        <v>OK</v>
      </c>
      <c r="M50" s="97"/>
      <c r="N50" s="97">
        <f t="shared" si="16"/>
        <v>0</v>
      </c>
      <c r="O50" s="63" t="str">
        <f t="shared" si="17"/>
        <v>OK</v>
      </c>
      <c r="P50" s="97"/>
      <c r="Q50" s="97">
        <f t="shared" si="18"/>
        <v>0</v>
      </c>
      <c r="R50" s="63" t="str">
        <f t="shared" si="19"/>
        <v>OK</v>
      </c>
      <c r="S50" s="97"/>
      <c r="T50" s="97">
        <f t="shared" si="20"/>
        <v>0</v>
      </c>
      <c r="U50" s="63" t="str">
        <f t="shared" si="21"/>
        <v>OK</v>
      </c>
      <c r="V50" s="97"/>
      <c r="W50" s="97">
        <f t="shared" si="22"/>
        <v>0</v>
      </c>
      <c r="X50" s="63" t="str">
        <f t="shared" si="23"/>
        <v>OK</v>
      </c>
    </row>
    <row r="51" spans="1:24" ht="15" x14ac:dyDescent="0.25">
      <c r="A51" s="66"/>
      <c r="B51" s="67"/>
      <c r="C51" s="66"/>
      <c r="D51" s="68"/>
      <c r="E51" s="97"/>
      <c r="F51" s="97">
        <f t="shared" si="11"/>
        <v>0</v>
      </c>
      <c r="G51" s="97"/>
      <c r="H51" s="97">
        <f t="shared" si="24"/>
        <v>0</v>
      </c>
      <c r="I51" s="63" t="str">
        <f t="shared" si="25"/>
        <v>OK</v>
      </c>
      <c r="J51" s="97"/>
      <c r="K51" s="97">
        <f t="shared" si="14"/>
        <v>0</v>
      </c>
      <c r="L51" s="63" t="str">
        <f t="shared" si="15"/>
        <v>OK</v>
      </c>
      <c r="M51" s="97"/>
      <c r="N51" s="97">
        <f t="shared" si="16"/>
        <v>0</v>
      </c>
      <c r="O51" s="63" t="str">
        <f t="shared" si="17"/>
        <v>OK</v>
      </c>
      <c r="P51" s="97"/>
      <c r="Q51" s="97">
        <f t="shared" si="18"/>
        <v>0</v>
      </c>
      <c r="R51" s="63" t="str">
        <f t="shared" si="19"/>
        <v>OK</v>
      </c>
      <c r="S51" s="97"/>
      <c r="T51" s="97">
        <f t="shared" si="20"/>
        <v>0</v>
      </c>
      <c r="U51" s="63" t="str">
        <f t="shared" si="21"/>
        <v>OK</v>
      </c>
      <c r="V51" s="97"/>
      <c r="W51" s="97">
        <f t="shared" si="22"/>
        <v>0</v>
      </c>
      <c r="X51" s="63" t="str">
        <f t="shared" si="23"/>
        <v>OK</v>
      </c>
    </row>
    <row r="52" spans="1:24" ht="15" x14ac:dyDescent="0.25">
      <c r="A52" s="66"/>
      <c r="B52" s="67"/>
      <c r="C52" s="66"/>
      <c r="D52" s="68"/>
      <c r="E52" s="97"/>
      <c r="F52" s="97">
        <f t="shared" si="11"/>
        <v>0</v>
      </c>
      <c r="G52" s="97"/>
      <c r="H52" s="97">
        <f t="shared" si="24"/>
        <v>0</v>
      </c>
      <c r="I52" s="63" t="str">
        <f t="shared" si="25"/>
        <v>OK</v>
      </c>
      <c r="J52" s="97"/>
      <c r="K52" s="97">
        <f t="shared" si="14"/>
        <v>0</v>
      </c>
      <c r="L52" s="63" t="str">
        <f t="shared" si="15"/>
        <v>OK</v>
      </c>
      <c r="M52" s="97"/>
      <c r="N52" s="97">
        <f t="shared" si="16"/>
        <v>0</v>
      </c>
      <c r="O52" s="63" t="str">
        <f t="shared" si="17"/>
        <v>OK</v>
      </c>
      <c r="P52" s="97"/>
      <c r="Q52" s="97">
        <f t="shared" si="18"/>
        <v>0</v>
      </c>
      <c r="R52" s="63" t="str">
        <f t="shared" si="19"/>
        <v>OK</v>
      </c>
      <c r="S52" s="97"/>
      <c r="T52" s="97">
        <f t="shared" si="20"/>
        <v>0</v>
      </c>
      <c r="U52" s="63" t="str">
        <f t="shared" si="21"/>
        <v>OK</v>
      </c>
      <c r="V52" s="97"/>
      <c r="W52" s="97">
        <f t="shared" si="22"/>
        <v>0</v>
      </c>
      <c r="X52" s="63" t="str">
        <f t="shared" si="23"/>
        <v>OK</v>
      </c>
    </row>
    <row r="53" spans="1:24" ht="15" x14ac:dyDescent="0.25">
      <c r="A53" s="66"/>
      <c r="B53" s="67"/>
      <c r="C53" s="66"/>
      <c r="D53" s="68"/>
      <c r="E53" s="97"/>
      <c r="F53" s="97">
        <f t="shared" si="11"/>
        <v>0</v>
      </c>
      <c r="G53" s="97"/>
      <c r="H53" s="97">
        <f t="shared" si="24"/>
        <v>0</v>
      </c>
      <c r="I53" s="63" t="str">
        <f t="shared" si="25"/>
        <v>OK</v>
      </c>
      <c r="J53" s="97"/>
      <c r="K53" s="97">
        <f t="shared" si="14"/>
        <v>0</v>
      </c>
      <c r="L53" s="63" t="str">
        <f t="shared" si="15"/>
        <v>OK</v>
      </c>
      <c r="M53" s="97"/>
      <c r="N53" s="97">
        <f t="shared" si="16"/>
        <v>0</v>
      </c>
      <c r="O53" s="63" t="str">
        <f t="shared" si="17"/>
        <v>OK</v>
      </c>
      <c r="P53" s="97"/>
      <c r="Q53" s="97">
        <f t="shared" si="18"/>
        <v>0</v>
      </c>
      <c r="R53" s="63" t="str">
        <f t="shared" si="19"/>
        <v>OK</v>
      </c>
      <c r="S53" s="97"/>
      <c r="T53" s="97">
        <f t="shared" si="20"/>
        <v>0</v>
      </c>
      <c r="U53" s="63" t="str">
        <f t="shared" si="21"/>
        <v>OK</v>
      </c>
      <c r="V53" s="97"/>
      <c r="W53" s="97">
        <f t="shared" si="22"/>
        <v>0</v>
      </c>
      <c r="X53" s="63" t="str">
        <f t="shared" si="23"/>
        <v>OK</v>
      </c>
    </row>
    <row r="54" spans="1:24" ht="15" x14ac:dyDescent="0.25">
      <c r="A54" s="66"/>
      <c r="B54" s="67"/>
      <c r="C54" s="66"/>
      <c r="D54" s="68"/>
      <c r="E54" s="97"/>
      <c r="F54" s="97">
        <f t="shared" si="11"/>
        <v>0</v>
      </c>
      <c r="G54" s="97"/>
      <c r="H54" s="97">
        <f t="shared" si="24"/>
        <v>0</v>
      </c>
      <c r="I54" s="63" t="str">
        <f t="shared" si="25"/>
        <v>OK</v>
      </c>
      <c r="J54" s="97"/>
      <c r="K54" s="97">
        <f t="shared" si="14"/>
        <v>0</v>
      </c>
      <c r="L54" s="63" t="str">
        <f t="shared" si="15"/>
        <v>OK</v>
      </c>
      <c r="M54" s="97"/>
      <c r="N54" s="97">
        <f t="shared" si="16"/>
        <v>0</v>
      </c>
      <c r="O54" s="63" t="str">
        <f t="shared" si="17"/>
        <v>OK</v>
      </c>
      <c r="P54" s="97"/>
      <c r="Q54" s="97">
        <f t="shared" si="18"/>
        <v>0</v>
      </c>
      <c r="R54" s="63" t="str">
        <f t="shared" si="19"/>
        <v>OK</v>
      </c>
      <c r="S54" s="97"/>
      <c r="T54" s="97">
        <f t="shared" si="20"/>
        <v>0</v>
      </c>
      <c r="U54" s="63" t="str">
        <f t="shared" si="21"/>
        <v>OK</v>
      </c>
      <c r="V54" s="97"/>
      <c r="W54" s="97">
        <f t="shared" si="22"/>
        <v>0</v>
      </c>
      <c r="X54" s="63" t="str">
        <f t="shared" si="23"/>
        <v>OK</v>
      </c>
    </row>
    <row r="55" spans="1:24" ht="15" x14ac:dyDescent="0.25">
      <c r="A55" s="66"/>
      <c r="B55" s="67"/>
      <c r="C55" s="66"/>
      <c r="D55" s="68"/>
      <c r="E55" s="97"/>
      <c r="F55" s="97">
        <f t="shared" si="11"/>
        <v>0</v>
      </c>
      <c r="G55" s="97"/>
      <c r="H55" s="97">
        <f t="shared" si="24"/>
        <v>0</v>
      </c>
      <c r="I55" s="63" t="str">
        <f t="shared" si="25"/>
        <v>OK</v>
      </c>
      <c r="J55" s="97"/>
      <c r="K55" s="97">
        <f t="shared" si="14"/>
        <v>0</v>
      </c>
      <c r="L55" s="63" t="str">
        <f t="shared" si="15"/>
        <v>OK</v>
      </c>
      <c r="M55" s="97"/>
      <c r="N55" s="97">
        <f t="shared" si="16"/>
        <v>0</v>
      </c>
      <c r="O55" s="63" t="str">
        <f t="shared" si="17"/>
        <v>OK</v>
      </c>
      <c r="P55" s="97"/>
      <c r="Q55" s="97">
        <f t="shared" si="18"/>
        <v>0</v>
      </c>
      <c r="R55" s="63" t="str">
        <f t="shared" si="19"/>
        <v>OK</v>
      </c>
      <c r="S55" s="97"/>
      <c r="T55" s="97">
        <f t="shared" si="20"/>
        <v>0</v>
      </c>
      <c r="U55" s="63" t="str">
        <f t="shared" si="21"/>
        <v>OK</v>
      </c>
      <c r="V55" s="97"/>
      <c r="W55" s="97">
        <f t="shared" si="22"/>
        <v>0</v>
      </c>
      <c r="X55" s="63" t="str">
        <f t="shared" si="23"/>
        <v>OK</v>
      </c>
    </row>
    <row r="56" spans="1:24" ht="15" x14ac:dyDescent="0.25">
      <c r="A56" s="66"/>
      <c r="B56" s="67"/>
      <c r="C56" s="66"/>
      <c r="D56" s="68"/>
      <c r="E56" s="97"/>
      <c r="F56" s="97">
        <f t="shared" si="11"/>
        <v>0</v>
      </c>
      <c r="G56" s="97"/>
      <c r="H56" s="97">
        <f t="shared" si="24"/>
        <v>0</v>
      </c>
      <c r="I56" s="63" t="str">
        <f t="shared" si="25"/>
        <v>OK</v>
      </c>
      <c r="J56" s="97"/>
      <c r="K56" s="97">
        <f t="shared" si="14"/>
        <v>0</v>
      </c>
      <c r="L56" s="63" t="str">
        <f t="shared" si="15"/>
        <v>OK</v>
      </c>
      <c r="M56" s="97"/>
      <c r="N56" s="97">
        <f t="shared" si="16"/>
        <v>0</v>
      </c>
      <c r="O56" s="63" t="str">
        <f t="shared" si="17"/>
        <v>OK</v>
      </c>
      <c r="P56" s="97"/>
      <c r="Q56" s="97">
        <f t="shared" si="18"/>
        <v>0</v>
      </c>
      <c r="R56" s="63" t="str">
        <f t="shared" si="19"/>
        <v>OK</v>
      </c>
      <c r="S56" s="97"/>
      <c r="T56" s="97">
        <f t="shared" si="20"/>
        <v>0</v>
      </c>
      <c r="U56" s="63" t="str">
        <f t="shared" si="21"/>
        <v>OK</v>
      </c>
      <c r="V56" s="97"/>
      <c r="W56" s="97">
        <f t="shared" si="22"/>
        <v>0</v>
      </c>
      <c r="X56" s="63" t="str">
        <f t="shared" si="23"/>
        <v>OK</v>
      </c>
    </row>
    <row r="57" spans="1:24" ht="15" x14ac:dyDescent="0.25">
      <c r="A57" s="66"/>
      <c r="B57" s="67"/>
      <c r="C57" s="66"/>
      <c r="D57" s="68"/>
      <c r="E57" s="97"/>
      <c r="F57" s="97">
        <f t="shared" si="11"/>
        <v>0</v>
      </c>
      <c r="G57" s="97"/>
      <c r="H57" s="97">
        <f t="shared" si="24"/>
        <v>0</v>
      </c>
      <c r="I57" s="63" t="str">
        <f t="shared" si="25"/>
        <v>OK</v>
      </c>
      <c r="J57" s="97"/>
      <c r="K57" s="97">
        <f t="shared" si="14"/>
        <v>0</v>
      </c>
      <c r="L57" s="63" t="str">
        <f t="shared" si="15"/>
        <v>OK</v>
      </c>
      <c r="M57" s="97"/>
      <c r="N57" s="97">
        <f t="shared" si="16"/>
        <v>0</v>
      </c>
      <c r="O57" s="63" t="str">
        <f t="shared" si="17"/>
        <v>OK</v>
      </c>
      <c r="P57" s="97"/>
      <c r="Q57" s="97">
        <f t="shared" si="18"/>
        <v>0</v>
      </c>
      <c r="R57" s="63" t="str">
        <f t="shared" si="19"/>
        <v>OK</v>
      </c>
      <c r="S57" s="97"/>
      <c r="T57" s="97">
        <f t="shared" si="20"/>
        <v>0</v>
      </c>
      <c r="U57" s="63" t="str">
        <f t="shared" si="21"/>
        <v>OK</v>
      </c>
      <c r="V57" s="97"/>
      <c r="W57" s="97">
        <f t="shared" si="22"/>
        <v>0</v>
      </c>
      <c r="X57" s="63" t="str">
        <f t="shared" si="23"/>
        <v>OK</v>
      </c>
    </row>
    <row r="58" spans="1:24" ht="15" x14ac:dyDescent="0.25">
      <c r="A58" s="66"/>
      <c r="B58" s="67"/>
      <c r="C58" s="66"/>
      <c r="D58" s="68"/>
      <c r="E58" s="97"/>
      <c r="F58" s="97">
        <f t="shared" si="11"/>
        <v>0</v>
      </c>
      <c r="G58" s="97"/>
      <c r="H58" s="97">
        <f t="shared" si="24"/>
        <v>0</v>
      </c>
      <c r="I58" s="63" t="str">
        <f t="shared" si="25"/>
        <v>OK</v>
      </c>
      <c r="J58" s="97"/>
      <c r="K58" s="97">
        <f t="shared" si="14"/>
        <v>0</v>
      </c>
      <c r="L58" s="63" t="str">
        <f t="shared" si="15"/>
        <v>OK</v>
      </c>
      <c r="M58" s="97"/>
      <c r="N58" s="97">
        <f t="shared" si="16"/>
        <v>0</v>
      </c>
      <c r="O58" s="63" t="str">
        <f t="shared" si="17"/>
        <v>OK</v>
      </c>
      <c r="P58" s="97"/>
      <c r="Q58" s="97">
        <f t="shared" si="18"/>
        <v>0</v>
      </c>
      <c r="R58" s="63" t="str">
        <f t="shared" si="19"/>
        <v>OK</v>
      </c>
      <c r="S58" s="97"/>
      <c r="T58" s="97">
        <f t="shared" si="20"/>
        <v>0</v>
      </c>
      <c r="U58" s="63" t="str">
        <f t="shared" si="21"/>
        <v>OK</v>
      </c>
      <c r="V58" s="97"/>
      <c r="W58" s="97">
        <f t="shared" si="22"/>
        <v>0</v>
      </c>
      <c r="X58" s="63" t="str">
        <f t="shared" si="23"/>
        <v>OK</v>
      </c>
    </row>
    <row r="59" spans="1:24" ht="15" x14ac:dyDescent="0.25">
      <c r="A59" s="66"/>
      <c r="B59" s="67"/>
      <c r="C59" s="66"/>
      <c r="D59" s="68"/>
      <c r="E59" s="97"/>
      <c r="F59" s="97">
        <f t="shared" si="11"/>
        <v>0</v>
      </c>
      <c r="G59" s="97"/>
      <c r="H59" s="97">
        <f t="shared" si="24"/>
        <v>0</v>
      </c>
      <c r="I59" s="63" t="str">
        <f t="shared" si="25"/>
        <v>OK</v>
      </c>
      <c r="J59" s="97"/>
      <c r="K59" s="97">
        <f t="shared" si="14"/>
        <v>0</v>
      </c>
      <c r="L59" s="63" t="str">
        <f t="shared" si="15"/>
        <v>OK</v>
      </c>
      <c r="M59" s="97"/>
      <c r="N59" s="97">
        <f t="shared" si="16"/>
        <v>0</v>
      </c>
      <c r="O59" s="63" t="str">
        <f t="shared" si="17"/>
        <v>OK</v>
      </c>
      <c r="P59" s="97"/>
      <c r="Q59" s="97">
        <f t="shared" si="18"/>
        <v>0</v>
      </c>
      <c r="R59" s="63" t="str">
        <f t="shared" si="19"/>
        <v>OK</v>
      </c>
      <c r="S59" s="97"/>
      <c r="T59" s="97">
        <f t="shared" si="20"/>
        <v>0</v>
      </c>
      <c r="U59" s="63" t="str">
        <f t="shared" si="21"/>
        <v>OK</v>
      </c>
      <c r="V59" s="97"/>
      <c r="W59" s="97">
        <f t="shared" si="22"/>
        <v>0</v>
      </c>
      <c r="X59" s="63" t="str">
        <f t="shared" si="23"/>
        <v>OK</v>
      </c>
    </row>
    <row r="60" spans="1:24" ht="15" x14ac:dyDescent="0.25">
      <c r="A60" s="66"/>
      <c r="B60" s="67"/>
      <c r="C60" s="66"/>
      <c r="D60" s="68"/>
      <c r="E60" s="97"/>
      <c r="F60" s="97">
        <f t="shared" si="11"/>
        <v>0</v>
      </c>
      <c r="G60" s="97"/>
      <c r="H60" s="97">
        <f t="shared" si="24"/>
        <v>0</v>
      </c>
      <c r="I60" s="63" t="str">
        <f t="shared" si="25"/>
        <v>OK</v>
      </c>
      <c r="J60" s="97"/>
      <c r="K60" s="97">
        <f t="shared" si="14"/>
        <v>0</v>
      </c>
      <c r="L60" s="63" t="str">
        <f t="shared" si="15"/>
        <v>OK</v>
      </c>
      <c r="M60" s="97"/>
      <c r="N60" s="97">
        <f t="shared" si="16"/>
        <v>0</v>
      </c>
      <c r="O60" s="63" t="str">
        <f t="shared" si="17"/>
        <v>OK</v>
      </c>
      <c r="P60" s="97"/>
      <c r="Q60" s="97">
        <f t="shared" si="18"/>
        <v>0</v>
      </c>
      <c r="R60" s="63" t="str">
        <f t="shared" si="19"/>
        <v>OK</v>
      </c>
      <c r="S60" s="97"/>
      <c r="T60" s="97">
        <f t="shared" si="20"/>
        <v>0</v>
      </c>
      <c r="U60" s="63" t="str">
        <f t="shared" si="21"/>
        <v>OK</v>
      </c>
      <c r="V60" s="97"/>
      <c r="W60" s="97">
        <f t="shared" si="22"/>
        <v>0</v>
      </c>
      <c r="X60" s="63" t="str">
        <f t="shared" si="23"/>
        <v>OK</v>
      </c>
    </row>
    <row r="61" spans="1:24" ht="15" x14ac:dyDescent="0.25">
      <c r="A61" s="66"/>
      <c r="B61" s="67"/>
      <c r="C61" s="66"/>
      <c r="D61" s="68"/>
      <c r="E61" s="97"/>
      <c r="F61" s="97">
        <f t="shared" si="11"/>
        <v>0</v>
      </c>
      <c r="G61" s="97"/>
      <c r="H61" s="97">
        <f t="shared" si="24"/>
        <v>0</v>
      </c>
      <c r="I61" s="63" t="str">
        <f t="shared" si="25"/>
        <v>OK</v>
      </c>
      <c r="J61" s="97"/>
      <c r="K61" s="97">
        <f t="shared" si="14"/>
        <v>0</v>
      </c>
      <c r="L61" s="63" t="str">
        <f t="shared" si="15"/>
        <v>OK</v>
      </c>
      <c r="M61" s="97"/>
      <c r="N61" s="97">
        <f t="shared" si="16"/>
        <v>0</v>
      </c>
      <c r="O61" s="63" t="str">
        <f t="shared" si="17"/>
        <v>OK</v>
      </c>
      <c r="P61" s="97"/>
      <c r="Q61" s="97">
        <f t="shared" si="18"/>
        <v>0</v>
      </c>
      <c r="R61" s="63" t="str">
        <f t="shared" si="19"/>
        <v>OK</v>
      </c>
      <c r="S61" s="97"/>
      <c r="T61" s="97">
        <f t="shared" si="20"/>
        <v>0</v>
      </c>
      <c r="U61" s="63" t="str">
        <f t="shared" si="21"/>
        <v>OK</v>
      </c>
      <c r="V61" s="97"/>
      <c r="W61" s="97">
        <f t="shared" si="22"/>
        <v>0</v>
      </c>
      <c r="X61" s="63" t="str">
        <f t="shared" si="23"/>
        <v>OK</v>
      </c>
    </row>
    <row r="62" spans="1:24" ht="15" x14ac:dyDescent="0.25">
      <c r="A62" s="66"/>
      <c r="B62" s="67"/>
      <c r="C62" s="66"/>
      <c r="D62" s="68"/>
      <c r="E62" s="97"/>
      <c r="F62" s="97">
        <f t="shared" si="11"/>
        <v>0</v>
      </c>
      <c r="G62" s="97"/>
      <c r="H62" s="97">
        <f t="shared" si="24"/>
        <v>0</v>
      </c>
      <c r="I62" s="63" t="str">
        <f t="shared" si="25"/>
        <v>OK</v>
      </c>
      <c r="J62" s="97"/>
      <c r="K62" s="97">
        <f t="shared" si="14"/>
        <v>0</v>
      </c>
      <c r="L62" s="63" t="str">
        <f t="shared" si="15"/>
        <v>OK</v>
      </c>
      <c r="M62" s="97"/>
      <c r="N62" s="97">
        <f t="shared" si="16"/>
        <v>0</v>
      </c>
      <c r="O62" s="63" t="str">
        <f t="shared" si="17"/>
        <v>OK</v>
      </c>
      <c r="P62" s="97"/>
      <c r="Q62" s="97">
        <f t="shared" si="18"/>
        <v>0</v>
      </c>
      <c r="R62" s="63" t="str">
        <f t="shared" si="19"/>
        <v>OK</v>
      </c>
      <c r="S62" s="97"/>
      <c r="T62" s="97">
        <f t="shared" si="20"/>
        <v>0</v>
      </c>
      <c r="U62" s="63" t="str">
        <f t="shared" si="21"/>
        <v>OK</v>
      </c>
      <c r="V62" s="97"/>
      <c r="W62" s="97">
        <f t="shared" si="22"/>
        <v>0</v>
      </c>
      <c r="X62" s="63" t="str">
        <f t="shared" si="23"/>
        <v>OK</v>
      </c>
    </row>
    <row r="63" spans="1:24" ht="15" x14ac:dyDescent="0.25">
      <c r="A63" s="66"/>
      <c r="B63" s="67"/>
      <c r="C63" s="66"/>
      <c r="D63" s="68"/>
      <c r="E63" s="97"/>
      <c r="F63" s="97">
        <f t="shared" si="11"/>
        <v>0</v>
      </c>
      <c r="G63" s="97"/>
      <c r="H63" s="97">
        <f t="shared" si="24"/>
        <v>0</v>
      </c>
      <c r="I63" s="63" t="str">
        <f t="shared" si="25"/>
        <v>OK</v>
      </c>
      <c r="J63" s="97"/>
      <c r="K63" s="97">
        <f t="shared" si="14"/>
        <v>0</v>
      </c>
      <c r="L63" s="63" t="str">
        <f t="shared" si="15"/>
        <v>OK</v>
      </c>
      <c r="M63" s="97"/>
      <c r="N63" s="97">
        <f t="shared" si="16"/>
        <v>0</v>
      </c>
      <c r="O63" s="63" t="str">
        <f t="shared" si="17"/>
        <v>OK</v>
      </c>
      <c r="P63" s="97"/>
      <c r="Q63" s="97">
        <f t="shared" si="18"/>
        <v>0</v>
      </c>
      <c r="R63" s="63" t="str">
        <f t="shared" si="19"/>
        <v>OK</v>
      </c>
      <c r="S63" s="97"/>
      <c r="T63" s="97">
        <f t="shared" si="20"/>
        <v>0</v>
      </c>
      <c r="U63" s="63" t="str">
        <f t="shared" si="21"/>
        <v>OK</v>
      </c>
      <c r="V63" s="97"/>
      <c r="W63" s="97">
        <f t="shared" si="22"/>
        <v>0</v>
      </c>
      <c r="X63" s="63" t="str">
        <f t="shared" si="23"/>
        <v>OK</v>
      </c>
    </row>
    <row r="64" spans="1:24" ht="15" x14ac:dyDescent="0.25">
      <c r="A64" s="66"/>
      <c r="B64" s="67"/>
      <c r="C64" s="66"/>
      <c r="D64" s="68"/>
      <c r="E64" s="97"/>
      <c r="F64" s="97">
        <f t="shared" si="11"/>
        <v>0</v>
      </c>
      <c r="G64" s="97"/>
      <c r="H64" s="97">
        <f t="shared" si="24"/>
        <v>0</v>
      </c>
      <c r="I64" s="63" t="str">
        <f t="shared" si="25"/>
        <v>OK</v>
      </c>
      <c r="J64" s="97"/>
      <c r="K64" s="97">
        <f t="shared" si="14"/>
        <v>0</v>
      </c>
      <c r="L64" s="63" t="str">
        <f t="shared" si="15"/>
        <v>OK</v>
      </c>
      <c r="M64" s="97"/>
      <c r="N64" s="97">
        <f t="shared" si="16"/>
        <v>0</v>
      </c>
      <c r="O64" s="63" t="str">
        <f t="shared" si="17"/>
        <v>OK</v>
      </c>
      <c r="P64" s="97"/>
      <c r="Q64" s="97">
        <f t="shared" si="18"/>
        <v>0</v>
      </c>
      <c r="R64" s="63" t="str">
        <f t="shared" si="19"/>
        <v>OK</v>
      </c>
      <c r="S64" s="97"/>
      <c r="T64" s="97">
        <f t="shared" si="20"/>
        <v>0</v>
      </c>
      <c r="U64" s="63" t="str">
        <f t="shared" si="21"/>
        <v>OK</v>
      </c>
      <c r="V64" s="97"/>
      <c r="W64" s="97">
        <f t="shared" si="22"/>
        <v>0</v>
      </c>
      <c r="X64" s="63" t="str">
        <f t="shared" si="23"/>
        <v>OK</v>
      </c>
    </row>
    <row r="65" spans="1:24" ht="15" x14ac:dyDescent="0.25">
      <c r="A65" s="66"/>
      <c r="B65" s="67"/>
      <c r="C65" s="66"/>
      <c r="D65" s="68"/>
      <c r="E65" s="97"/>
      <c r="F65" s="97">
        <f t="shared" si="11"/>
        <v>0</v>
      </c>
      <c r="G65" s="97"/>
      <c r="H65" s="97">
        <f t="shared" si="24"/>
        <v>0</v>
      </c>
      <c r="I65" s="63" t="str">
        <f t="shared" si="25"/>
        <v>OK</v>
      </c>
      <c r="J65" s="97"/>
      <c r="K65" s="97">
        <f t="shared" si="14"/>
        <v>0</v>
      </c>
      <c r="L65" s="63" t="str">
        <f t="shared" si="15"/>
        <v>OK</v>
      </c>
      <c r="M65" s="97"/>
      <c r="N65" s="97">
        <f t="shared" si="16"/>
        <v>0</v>
      </c>
      <c r="O65" s="63" t="str">
        <f t="shared" si="17"/>
        <v>OK</v>
      </c>
      <c r="P65" s="97"/>
      <c r="Q65" s="97">
        <f t="shared" si="18"/>
        <v>0</v>
      </c>
      <c r="R65" s="63" t="str">
        <f t="shared" si="19"/>
        <v>OK</v>
      </c>
      <c r="S65" s="97"/>
      <c r="T65" s="97">
        <f t="shared" si="20"/>
        <v>0</v>
      </c>
      <c r="U65" s="63" t="str">
        <f t="shared" si="21"/>
        <v>OK</v>
      </c>
      <c r="V65" s="97"/>
      <c r="W65" s="97">
        <f t="shared" si="22"/>
        <v>0</v>
      </c>
      <c r="X65" s="63" t="str">
        <f t="shared" si="23"/>
        <v>OK</v>
      </c>
    </row>
    <row r="66" spans="1:24" ht="15" x14ac:dyDescent="0.25">
      <c r="A66" s="66"/>
      <c r="B66" s="67"/>
      <c r="C66" s="66"/>
      <c r="D66" s="68"/>
      <c r="E66" s="97"/>
      <c r="F66" s="97">
        <f t="shared" si="11"/>
        <v>0</v>
      </c>
      <c r="G66" s="97"/>
      <c r="H66" s="97">
        <f t="shared" si="24"/>
        <v>0</v>
      </c>
      <c r="I66" s="63" t="str">
        <f t="shared" si="25"/>
        <v>OK</v>
      </c>
      <c r="J66" s="97"/>
      <c r="K66" s="97">
        <f t="shared" si="14"/>
        <v>0</v>
      </c>
      <c r="L66" s="63" t="str">
        <f t="shared" si="15"/>
        <v>OK</v>
      </c>
      <c r="M66" s="97"/>
      <c r="N66" s="97">
        <f t="shared" si="16"/>
        <v>0</v>
      </c>
      <c r="O66" s="63" t="str">
        <f t="shared" si="17"/>
        <v>OK</v>
      </c>
      <c r="P66" s="97"/>
      <c r="Q66" s="97">
        <f t="shared" si="18"/>
        <v>0</v>
      </c>
      <c r="R66" s="63" t="str">
        <f t="shared" si="19"/>
        <v>OK</v>
      </c>
      <c r="S66" s="97"/>
      <c r="T66" s="97">
        <f t="shared" si="20"/>
        <v>0</v>
      </c>
      <c r="U66" s="63" t="str">
        <f t="shared" si="21"/>
        <v>OK</v>
      </c>
      <c r="V66" s="97"/>
      <c r="W66" s="97">
        <f t="shared" si="22"/>
        <v>0</v>
      </c>
      <c r="X66" s="63" t="str">
        <f t="shared" si="23"/>
        <v>OK</v>
      </c>
    </row>
    <row r="67" spans="1:24" ht="15" x14ac:dyDescent="0.25">
      <c r="A67" s="66"/>
      <c r="B67" s="67"/>
      <c r="C67" s="66"/>
      <c r="D67" s="68"/>
      <c r="E67" s="97"/>
      <c r="F67" s="97">
        <f t="shared" si="11"/>
        <v>0</v>
      </c>
      <c r="G67" s="97"/>
      <c r="H67" s="97">
        <f t="shared" si="24"/>
        <v>0</v>
      </c>
      <c r="I67" s="63" t="str">
        <f t="shared" si="25"/>
        <v>OK</v>
      </c>
      <c r="J67" s="97"/>
      <c r="K67" s="97">
        <f t="shared" si="14"/>
        <v>0</v>
      </c>
      <c r="L67" s="63" t="str">
        <f t="shared" si="15"/>
        <v>OK</v>
      </c>
      <c r="M67" s="97"/>
      <c r="N67" s="97">
        <f t="shared" si="16"/>
        <v>0</v>
      </c>
      <c r="O67" s="63" t="str">
        <f t="shared" si="17"/>
        <v>OK</v>
      </c>
      <c r="P67" s="97"/>
      <c r="Q67" s="97">
        <f t="shared" si="18"/>
        <v>0</v>
      </c>
      <c r="R67" s="63" t="str">
        <f t="shared" si="19"/>
        <v>OK</v>
      </c>
      <c r="S67" s="97"/>
      <c r="T67" s="97">
        <f t="shared" si="20"/>
        <v>0</v>
      </c>
      <c r="U67" s="63" t="str">
        <f t="shared" si="21"/>
        <v>OK</v>
      </c>
      <c r="V67" s="97"/>
      <c r="W67" s="97">
        <f t="shared" si="22"/>
        <v>0</v>
      </c>
      <c r="X67" s="63" t="str">
        <f t="shared" si="23"/>
        <v>OK</v>
      </c>
    </row>
    <row r="68" spans="1:24" ht="15" x14ac:dyDescent="0.25">
      <c r="A68" s="66"/>
      <c r="B68" s="67"/>
      <c r="C68" s="66"/>
      <c r="D68" s="68"/>
      <c r="E68" s="97"/>
      <c r="F68" s="97">
        <f t="shared" si="11"/>
        <v>0</v>
      </c>
      <c r="G68" s="97"/>
      <c r="H68" s="97">
        <f t="shared" si="24"/>
        <v>0</v>
      </c>
      <c r="I68" s="63" t="str">
        <f t="shared" si="25"/>
        <v>OK</v>
      </c>
      <c r="J68" s="97"/>
      <c r="K68" s="97">
        <f t="shared" si="14"/>
        <v>0</v>
      </c>
      <c r="L68" s="63" t="str">
        <f t="shared" si="15"/>
        <v>OK</v>
      </c>
      <c r="M68" s="97"/>
      <c r="N68" s="97">
        <f t="shared" si="16"/>
        <v>0</v>
      </c>
      <c r="O68" s="63" t="str">
        <f t="shared" si="17"/>
        <v>OK</v>
      </c>
      <c r="P68" s="97"/>
      <c r="Q68" s="97">
        <f t="shared" si="18"/>
        <v>0</v>
      </c>
      <c r="R68" s="63" t="str">
        <f t="shared" si="19"/>
        <v>OK</v>
      </c>
      <c r="S68" s="97"/>
      <c r="T68" s="97">
        <f t="shared" si="20"/>
        <v>0</v>
      </c>
      <c r="U68" s="63" t="str">
        <f t="shared" si="21"/>
        <v>OK</v>
      </c>
      <c r="V68" s="97"/>
      <c r="W68" s="97">
        <f t="shared" si="22"/>
        <v>0</v>
      </c>
      <c r="X68" s="63" t="str">
        <f t="shared" si="23"/>
        <v>OK</v>
      </c>
    </row>
    <row r="69" spans="1:24" ht="15" x14ac:dyDescent="0.25">
      <c r="A69" s="66"/>
      <c r="B69" s="67"/>
      <c r="C69" s="66"/>
      <c r="D69" s="68"/>
      <c r="E69" s="97"/>
      <c r="F69" s="97">
        <f t="shared" si="11"/>
        <v>0</v>
      </c>
      <c r="G69" s="97"/>
      <c r="H69" s="97">
        <f t="shared" si="24"/>
        <v>0</v>
      </c>
      <c r="I69" s="63" t="str">
        <f t="shared" si="25"/>
        <v>OK</v>
      </c>
      <c r="J69" s="97"/>
      <c r="K69" s="97">
        <f t="shared" si="14"/>
        <v>0</v>
      </c>
      <c r="L69" s="63" t="str">
        <f t="shared" si="15"/>
        <v>OK</v>
      </c>
      <c r="M69" s="97"/>
      <c r="N69" s="97">
        <f t="shared" si="16"/>
        <v>0</v>
      </c>
      <c r="O69" s="63" t="str">
        <f t="shared" si="17"/>
        <v>OK</v>
      </c>
      <c r="P69" s="97"/>
      <c r="Q69" s="97">
        <f t="shared" si="18"/>
        <v>0</v>
      </c>
      <c r="R69" s="63" t="str">
        <f t="shared" si="19"/>
        <v>OK</v>
      </c>
      <c r="S69" s="97"/>
      <c r="T69" s="97">
        <f t="shared" si="20"/>
        <v>0</v>
      </c>
      <c r="U69" s="63" t="str">
        <f t="shared" si="21"/>
        <v>OK</v>
      </c>
      <c r="V69" s="97"/>
      <c r="W69" s="97">
        <f t="shared" si="22"/>
        <v>0</v>
      </c>
      <c r="X69" s="63" t="str">
        <f t="shared" si="23"/>
        <v>OK</v>
      </c>
    </row>
    <row r="70" spans="1:24" ht="15" x14ac:dyDescent="0.25">
      <c r="A70" s="66"/>
      <c r="B70" s="67"/>
      <c r="C70" s="66"/>
      <c r="D70" s="68"/>
      <c r="E70" s="97"/>
      <c r="F70" s="97">
        <f t="shared" si="11"/>
        <v>0</v>
      </c>
      <c r="G70" s="97"/>
      <c r="H70" s="97">
        <f t="shared" si="24"/>
        <v>0</v>
      </c>
      <c r="I70" s="63" t="str">
        <f t="shared" si="25"/>
        <v>OK</v>
      </c>
      <c r="J70" s="97"/>
      <c r="K70" s="97">
        <f t="shared" si="14"/>
        <v>0</v>
      </c>
      <c r="L70" s="63" t="str">
        <f t="shared" si="15"/>
        <v>OK</v>
      </c>
      <c r="M70" s="97"/>
      <c r="N70" s="97">
        <f t="shared" si="16"/>
        <v>0</v>
      </c>
      <c r="O70" s="63" t="str">
        <f t="shared" si="17"/>
        <v>OK</v>
      </c>
      <c r="P70" s="97"/>
      <c r="Q70" s="97">
        <f t="shared" si="18"/>
        <v>0</v>
      </c>
      <c r="R70" s="63" t="str">
        <f t="shared" si="19"/>
        <v>OK</v>
      </c>
      <c r="S70" s="97"/>
      <c r="T70" s="97">
        <f t="shared" si="20"/>
        <v>0</v>
      </c>
      <c r="U70" s="63" t="str">
        <f t="shared" si="21"/>
        <v>OK</v>
      </c>
      <c r="V70" s="97"/>
      <c r="W70" s="97">
        <f t="shared" si="22"/>
        <v>0</v>
      </c>
      <c r="X70" s="63" t="str">
        <f t="shared" si="23"/>
        <v>OK</v>
      </c>
    </row>
    <row r="71" spans="1:24" ht="15" x14ac:dyDescent="0.25">
      <c r="A71" s="66"/>
      <c r="B71" s="67"/>
      <c r="C71" s="66"/>
      <c r="D71" s="68"/>
      <c r="E71" s="97"/>
      <c r="F71" s="97">
        <f t="shared" si="11"/>
        <v>0</v>
      </c>
      <c r="G71" s="97"/>
      <c r="H71" s="97">
        <f t="shared" si="24"/>
        <v>0</v>
      </c>
      <c r="I71" s="63" t="str">
        <f t="shared" si="25"/>
        <v>OK</v>
      </c>
      <c r="J71" s="97"/>
      <c r="K71" s="97">
        <f t="shared" si="14"/>
        <v>0</v>
      </c>
      <c r="L71" s="63" t="str">
        <f t="shared" si="15"/>
        <v>OK</v>
      </c>
      <c r="M71" s="97"/>
      <c r="N71" s="97">
        <f t="shared" si="16"/>
        <v>0</v>
      </c>
      <c r="O71" s="63" t="str">
        <f t="shared" si="17"/>
        <v>OK</v>
      </c>
      <c r="P71" s="97"/>
      <c r="Q71" s="97">
        <f t="shared" si="18"/>
        <v>0</v>
      </c>
      <c r="R71" s="63" t="str">
        <f t="shared" si="19"/>
        <v>OK</v>
      </c>
      <c r="S71" s="97"/>
      <c r="T71" s="97">
        <f t="shared" si="20"/>
        <v>0</v>
      </c>
      <c r="U71" s="63" t="str">
        <f t="shared" si="21"/>
        <v>OK</v>
      </c>
      <c r="V71" s="97"/>
      <c r="W71" s="97">
        <f t="shared" si="22"/>
        <v>0</v>
      </c>
      <c r="X71" s="63" t="str">
        <f t="shared" si="23"/>
        <v>OK</v>
      </c>
    </row>
    <row r="72" spans="1:24" ht="15" x14ac:dyDescent="0.25">
      <c r="A72" s="66"/>
      <c r="B72" s="67"/>
      <c r="C72" s="66"/>
      <c r="D72" s="68"/>
      <c r="E72" s="97"/>
      <c r="F72" s="97">
        <f t="shared" si="11"/>
        <v>0</v>
      </c>
      <c r="G72" s="97"/>
      <c r="H72" s="97">
        <f t="shared" si="24"/>
        <v>0</v>
      </c>
      <c r="I72" s="63" t="str">
        <f t="shared" si="25"/>
        <v>OK</v>
      </c>
      <c r="J72" s="97"/>
      <c r="K72" s="97">
        <f t="shared" si="14"/>
        <v>0</v>
      </c>
      <c r="L72" s="63" t="str">
        <f t="shared" si="15"/>
        <v>OK</v>
      </c>
      <c r="M72" s="97"/>
      <c r="N72" s="97">
        <f t="shared" si="16"/>
        <v>0</v>
      </c>
      <c r="O72" s="63" t="str">
        <f t="shared" si="17"/>
        <v>OK</v>
      </c>
      <c r="P72" s="97"/>
      <c r="Q72" s="97">
        <f t="shared" si="18"/>
        <v>0</v>
      </c>
      <c r="R72" s="63" t="str">
        <f t="shared" si="19"/>
        <v>OK</v>
      </c>
      <c r="S72" s="97"/>
      <c r="T72" s="97">
        <f t="shared" si="20"/>
        <v>0</v>
      </c>
      <c r="U72" s="63" t="str">
        <f t="shared" si="21"/>
        <v>OK</v>
      </c>
      <c r="V72" s="97"/>
      <c r="W72" s="97">
        <f t="shared" si="22"/>
        <v>0</v>
      </c>
      <c r="X72" s="63" t="str">
        <f t="shared" si="23"/>
        <v>OK</v>
      </c>
    </row>
    <row r="73" spans="1:24" ht="15" x14ac:dyDescent="0.25">
      <c r="A73" s="66"/>
      <c r="B73" s="67"/>
      <c r="C73" s="66"/>
      <c r="D73" s="68"/>
      <c r="E73" s="97"/>
      <c r="F73" s="97">
        <f t="shared" si="11"/>
        <v>0</v>
      </c>
      <c r="G73" s="97"/>
      <c r="H73" s="97">
        <f t="shared" si="24"/>
        <v>0</v>
      </c>
      <c r="I73" s="63" t="str">
        <f t="shared" si="25"/>
        <v>OK</v>
      </c>
      <c r="J73" s="97"/>
      <c r="K73" s="97">
        <f t="shared" si="14"/>
        <v>0</v>
      </c>
      <c r="L73" s="63" t="str">
        <f t="shared" si="15"/>
        <v>OK</v>
      </c>
      <c r="M73" s="97"/>
      <c r="N73" s="97">
        <f t="shared" si="16"/>
        <v>0</v>
      </c>
      <c r="O73" s="63" t="str">
        <f t="shared" si="17"/>
        <v>OK</v>
      </c>
      <c r="P73" s="97"/>
      <c r="Q73" s="97">
        <f t="shared" si="18"/>
        <v>0</v>
      </c>
      <c r="R73" s="63" t="str">
        <f t="shared" si="19"/>
        <v>OK</v>
      </c>
      <c r="S73" s="97"/>
      <c r="T73" s="97">
        <f t="shared" si="20"/>
        <v>0</v>
      </c>
      <c r="U73" s="63" t="str">
        <f t="shared" si="21"/>
        <v>OK</v>
      </c>
      <c r="V73" s="97"/>
      <c r="W73" s="97">
        <f t="shared" si="22"/>
        <v>0</v>
      </c>
      <c r="X73" s="63" t="str">
        <f t="shared" si="23"/>
        <v>OK</v>
      </c>
    </row>
    <row r="74" spans="1:24" ht="15" x14ac:dyDescent="0.25">
      <c r="A74" s="66"/>
      <c r="B74" s="67"/>
      <c r="C74" s="66"/>
      <c r="D74" s="68"/>
      <c r="E74" s="97"/>
      <c r="F74" s="97">
        <f t="shared" ref="F74:F106" si="26">ROUND($D74*E74,0)</f>
        <v>0</v>
      </c>
      <c r="G74" s="97"/>
      <c r="H74" s="97">
        <f t="shared" si="24"/>
        <v>0</v>
      </c>
      <c r="I74" s="63" t="str">
        <f t="shared" si="25"/>
        <v>OK</v>
      </c>
      <c r="J74" s="97"/>
      <c r="K74" s="97">
        <f t="shared" si="14"/>
        <v>0</v>
      </c>
      <c r="L74" s="63" t="str">
        <f t="shared" si="15"/>
        <v>OK</v>
      </c>
      <c r="M74" s="97"/>
      <c r="N74" s="97">
        <f t="shared" si="16"/>
        <v>0</v>
      </c>
      <c r="O74" s="63" t="str">
        <f t="shared" si="17"/>
        <v>OK</v>
      </c>
      <c r="P74" s="97"/>
      <c r="Q74" s="97">
        <f t="shared" si="18"/>
        <v>0</v>
      </c>
      <c r="R74" s="63" t="str">
        <f t="shared" si="19"/>
        <v>OK</v>
      </c>
      <c r="S74" s="97"/>
      <c r="T74" s="97">
        <f t="shared" si="20"/>
        <v>0</v>
      </c>
      <c r="U74" s="63" t="str">
        <f t="shared" si="21"/>
        <v>OK</v>
      </c>
      <c r="V74" s="97"/>
      <c r="W74" s="97">
        <f t="shared" si="22"/>
        <v>0</v>
      </c>
      <c r="X74" s="63" t="str">
        <f t="shared" si="23"/>
        <v>OK</v>
      </c>
    </row>
    <row r="75" spans="1:24" ht="15" x14ac:dyDescent="0.25">
      <c r="A75" s="66"/>
      <c r="B75" s="67"/>
      <c r="C75" s="66"/>
      <c r="D75" s="68"/>
      <c r="E75" s="97"/>
      <c r="F75" s="97">
        <f t="shared" si="26"/>
        <v>0</v>
      </c>
      <c r="G75" s="97"/>
      <c r="H75" s="97">
        <f t="shared" si="24"/>
        <v>0</v>
      </c>
      <c r="I75" s="63" t="str">
        <f t="shared" si="25"/>
        <v>OK</v>
      </c>
      <c r="J75" s="97"/>
      <c r="K75" s="97">
        <f t="shared" ref="K75:K106" si="27">ROUND($D75*J75,0)</f>
        <v>0</v>
      </c>
      <c r="L75" s="63" t="str">
        <f t="shared" ref="L75:L106" si="28">+IF(J75&lt;=$E75,"OK","NO OK")</f>
        <v>OK</v>
      </c>
      <c r="M75" s="97"/>
      <c r="N75" s="97">
        <f t="shared" ref="N75:N106" si="29">ROUND($D75*M75,0)</f>
        <v>0</v>
      </c>
      <c r="O75" s="63" t="str">
        <f t="shared" ref="O75:O106" si="30">+IF(M75&lt;=$E75,"OK","NO OK")</f>
        <v>OK</v>
      </c>
      <c r="P75" s="97"/>
      <c r="Q75" s="97">
        <f t="shared" ref="Q75:Q106" si="31">ROUND($D75*P75,0)</f>
        <v>0</v>
      </c>
      <c r="R75" s="63" t="str">
        <f t="shared" ref="R75:R106" si="32">+IF(P75&lt;=$E75,"OK","NO OK")</f>
        <v>OK</v>
      </c>
      <c r="S75" s="97"/>
      <c r="T75" s="97">
        <f t="shared" ref="T75:T106" si="33">ROUND($D75*S75,0)</f>
        <v>0</v>
      </c>
      <c r="U75" s="63" t="str">
        <f t="shared" ref="U75:U106" si="34">+IF(S75&lt;=$E75,"OK","NO OK")</f>
        <v>OK</v>
      </c>
      <c r="V75" s="97"/>
      <c r="W75" s="97">
        <f t="shared" ref="W75:W106" si="35">ROUND($D75*V75,0)</f>
        <v>0</v>
      </c>
      <c r="X75" s="63" t="str">
        <f t="shared" ref="X75:X106" si="36">+IF(V75&lt;=$E75,"OK","NO OK")</f>
        <v>OK</v>
      </c>
    </row>
    <row r="76" spans="1:24" ht="15" x14ac:dyDescent="0.25">
      <c r="A76" s="66"/>
      <c r="B76" s="67"/>
      <c r="C76" s="66"/>
      <c r="D76" s="68"/>
      <c r="E76" s="97"/>
      <c r="F76" s="97">
        <f t="shared" si="26"/>
        <v>0</v>
      </c>
      <c r="G76" s="97"/>
      <c r="H76" s="97">
        <f t="shared" ref="H76:H106" si="37">ROUND($D76*G76,0)</f>
        <v>0</v>
      </c>
      <c r="I76" s="63" t="str">
        <f t="shared" ref="I76:I106" si="38">+IF(G76&lt;=$E76,"OK","NO OK")</f>
        <v>OK</v>
      </c>
      <c r="J76" s="97"/>
      <c r="K76" s="97">
        <f t="shared" si="27"/>
        <v>0</v>
      </c>
      <c r="L76" s="63" t="str">
        <f t="shared" si="28"/>
        <v>OK</v>
      </c>
      <c r="M76" s="97"/>
      <c r="N76" s="97">
        <f t="shared" si="29"/>
        <v>0</v>
      </c>
      <c r="O76" s="63" t="str">
        <f t="shared" si="30"/>
        <v>OK</v>
      </c>
      <c r="P76" s="97"/>
      <c r="Q76" s="97">
        <f t="shared" si="31"/>
        <v>0</v>
      </c>
      <c r="R76" s="63" t="str">
        <f t="shared" si="32"/>
        <v>OK</v>
      </c>
      <c r="S76" s="97"/>
      <c r="T76" s="97">
        <f t="shared" si="33"/>
        <v>0</v>
      </c>
      <c r="U76" s="63" t="str">
        <f t="shared" si="34"/>
        <v>OK</v>
      </c>
      <c r="V76" s="97"/>
      <c r="W76" s="97">
        <f t="shared" si="35"/>
        <v>0</v>
      </c>
      <c r="X76" s="63" t="str">
        <f t="shared" si="36"/>
        <v>OK</v>
      </c>
    </row>
    <row r="77" spans="1:24" ht="15" x14ac:dyDescent="0.25">
      <c r="A77" s="66"/>
      <c r="B77" s="67"/>
      <c r="C77" s="66"/>
      <c r="D77" s="68"/>
      <c r="E77" s="97"/>
      <c r="F77" s="97">
        <f t="shared" si="26"/>
        <v>0</v>
      </c>
      <c r="G77" s="97"/>
      <c r="H77" s="97">
        <f t="shared" si="37"/>
        <v>0</v>
      </c>
      <c r="I77" s="63" t="str">
        <f t="shared" si="38"/>
        <v>OK</v>
      </c>
      <c r="J77" s="97"/>
      <c r="K77" s="97">
        <f t="shared" si="27"/>
        <v>0</v>
      </c>
      <c r="L77" s="63" t="str">
        <f t="shared" si="28"/>
        <v>OK</v>
      </c>
      <c r="M77" s="97"/>
      <c r="N77" s="97">
        <f t="shared" si="29"/>
        <v>0</v>
      </c>
      <c r="O77" s="63" t="str">
        <f t="shared" si="30"/>
        <v>OK</v>
      </c>
      <c r="P77" s="97"/>
      <c r="Q77" s="97">
        <f t="shared" si="31"/>
        <v>0</v>
      </c>
      <c r="R77" s="63" t="str">
        <f t="shared" si="32"/>
        <v>OK</v>
      </c>
      <c r="S77" s="97"/>
      <c r="T77" s="97">
        <f t="shared" si="33"/>
        <v>0</v>
      </c>
      <c r="U77" s="63" t="str">
        <f t="shared" si="34"/>
        <v>OK</v>
      </c>
      <c r="V77" s="97"/>
      <c r="W77" s="97">
        <f t="shared" si="35"/>
        <v>0</v>
      </c>
      <c r="X77" s="63" t="str">
        <f t="shared" si="36"/>
        <v>OK</v>
      </c>
    </row>
    <row r="78" spans="1:24" ht="15" x14ac:dyDescent="0.25">
      <c r="A78" s="66"/>
      <c r="B78" s="67"/>
      <c r="C78" s="66"/>
      <c r="D78" s="68"/>
      <c r="E78" s="97"/>
      <c r="F78" s="97">
        <f t="shared" si="26"/>
        <v>0</v>
      </c>
      <c r="G78" s="97"/>
      <c r="H78" s="97">
        <f t="shared" si="37"/>
        <v>0</v>
      </c>
      <c r="I78" s="63" t="str">
        <f t="shared" si="38"/>
        <v>OK</v>
      </c>
      <c r="J78" s="97"/>
      <c r="K78" s="97">
        <f t="shared" si="27"/>
        <v>0</v>
      </c>
      <c r="L78" s="63" t="str">
        <f t="shared" si="28"/>
        <v>OK</v>
      </c>
      <c r="M78" s="97"/>
      <c r="N78" s="97">
        <f t="shared" si="29"/>
        <v>0</v>
      </c>
      <c r="O78" s="63" t="str">
        <f t="shared" si="30"/>
        <v>OK</v>
      </c>
      <c r="P78" s="97"/>
      <c r="Q78" s="97">
        <f t="shared" si="31"/>
        <v>0</v>
      </c>
      <c r="R78" s="63" t="str">
        <f t="shared" si="32"/>
        <v>OK</v>
      </c>
      <c r="S78" s="97"/>
      <c r="T78" s="97">
        <f t="shared" si="33"/>
        <v>0</v>
      </c>
      <c r="U78" s="63" t="str">
        <f t="shared" si="34"/>
        <v>OK</v>
      </c>
      <c r="V78" s="97"/>
      <c r="W78" s="97">
        <f t="shared" si="35"/>
        <v>0</v>
      </c>
      <c r="X78" s="63" t="str">
        <f t="shared" si="36"/>
        <v>OK</v>
      </c>
    </row>
    <row r="79" spans="1:24" ht="15" x14ac:dyDescent="0.25">
      <c r="A79" s="66"/>
      <c r="B79" s="67"/>
      <c r="C79" s="66"/>
      <c r="D79" s="68"/>
      <c r="E79" s="97"/>
      <c r="F79" s="97">
        <f t="shared" si="26"/>
        <v>0</v>
      </c>
      <c r="G79" s="97"/>
      <c r="H79" s="97">
        <f t="shared" si="37"/>
        <v>0</v>
      </c>
      <c r="I79" s="63" t="str">
        <f t="shared" si="38"/>
        <v>OK</v>
      </c>
      <c r="J79" s="97"/>
      <c r="K79" s="97">
        <f t="shared" si="27"/>
        <v>0</v>
      </c>
      <c r="L79" s="63" t="str">
        <f t="shared" si="28"/>
        <v>OK</v>
      </c>
      <c r="M79" s="97"/>
      <c r="N79" s="97">
        <f t="shared" si="29"/>
        <v>0</v>
      </c>
      <c r="O79" s="63" t="str">
        <f t="shared" si="30"/>
        <v>OK</v>
      </c>
      <c r="P79" s="97"/>
      <c r="Q79" s="97">
        <f t="shared" si="31"/>
        <v>0</v>
      </c>
      <c r="R79" s="63" t="str">
        <f t="shared" si="32"/>
        <v>OK</v>
      </c>
      <c r="S79" s="97"/>
      <c r="T79" s="97">
        <f t="shared" si="33"/>
        <v>0</v>
      </c>
      <c r="U79" s="63" t="str">
        <f t="shared" si="34"/>
        <v>OK</v>
      </c>
      <c r="V79" s="97"/>
      <c r="W79" s="97">
        <f t="shared" si="35"/>
        <v>0</v>
      </c>
      <c r="X79" s="63" t="str">
        <f t="shared" si="36"/>
        <v>OK</v>
      </c>
    </row>
    <row r="80" spans="1:24" ht="15" x14ac:dyDescent="0.25">
      <c r="A80" s="66"/>
      <c r="B80" s="67"/>
      <c r="C80" s="66"/>
      <c r="D80" s="68"/>
      <c r="E80" s="97"/>
      <c r="F80" s="97">
        <f t="shared" si="26"/>
        <v>0</v>
      </c>
      <c r="G80" s="97"/>
      <c r="H80" s="97">
        <f t="shared" si="37"/>
        <v>0</v>
      </c>
      <c r="I80" s="63" t="str">
        <f t="shared" si="38"/>
        <v>OK</v>
      </c>
      <c r="J80" s="97"/>
      <c r="K80" s="97">
        <f t="shared" si="27"/>
        <v>0</v>
      </c>
      <c r="L80" s="63" t="str">
        <f t="shared" si="28"/>
        <v>OK</v>
      </c>
      <c r="M80" s="97"/>
      <c r="N80" s="97">
        <f t="shared" si="29"/>
        <v>0</v>
      </c>
      <c r="O80" s="63" t="str">
        <f t="shared" si="30"/>
        <v>OK</v>
      </c>
      <c r="P80" s="97"/>
      <c r="Q80" s="97">
        <f t="shared" si="31"/>
        <v>0</v>
      </c>
      <c r="R80" s="63" t="str">
        <f t="shared" si="32"/>
        <v>OK</v>
      </c>
      <c r="S80" s="97"/>
      <c r="T80" s="97">
        <f t="shared" si="33"/>
        <v>0</v>
      </c>
      <c r="U80" s="63" t="str">
        <f t="shared" si="34"/>
        <v>OK</v>
      </c>
      <c r="V80" s="97"/>
      <c r="W80" s="97">
        <f t="shared" si="35"/>
        <v>0</v>
      </c>
      <c r="X80" s="63" t="str">
        <f t="shared" si="36"/>
        <v>OK</v>
      </c>
    </row>
    <row r="81" spans="1:24" ht="15" x14ac:dyDescent="0.25">
      <c r="A81" s="66"/>
      <c r="B81" s="67"/>
      <c r="C81" s="66"/>
      <c r="D81" s="68"/>
      <c r="E81" s="97"/>
      <c r="F81" s="97">
        <f t="shared" si="26"/>
        <v>0</v>
      </c>
      <c r="G81" s="97"/>
      <c r="H81" s="97">
        <f t="shared" si="37"/>
        <v>0</v>
      </c>
      <c r="I81" s="63" t="str">
        <f t="shared" si="38"/>
        <v>OK</v>
      </c>
      <c r="J81" s="97"/>
      <c r="K81" s="97">
        <f t="shared" si="27"/>
        <v>0</v>
      </c>
      <c r="L81" s="63" t="str">
        <f t="shared" si="28"/>
        <v>OK</v>
      </c>
      <c r="M81" s="97"/>
      <c r="N81" s="97">
        <f t="shared" si="29"/>
        <v>0</v>
      </c>
      <c r="O81" s="63" t="str">
        <f t="shared" si="30"/>
        <v>OK</v>
      </c>
      <c r="P81" s="97"/>
      <c r="Q81" s="97">
        <f t="shared" si="31"/>
        <v>0</v>
      </c>
      <c r="R81" s="63" t="str">
        <f t="shared" si="32"/>
        <v>OK</v>
      </c>
      <c r="S81" s="97"/>
      <c r="T81" s="97">
        <f t="shared" si="33"/>
        <v>0</v>
      </c>
      <c r="U81" s="63" t="str">
        <f t="shared" si="34"/>
        <v>OK</v>
      </c>
      <c r="V81" s="97"/>
      <c r="W81" s="97">
        <f t="shared" si="35"/>
        <v>0</v>
      </c>
      <c r="X81" s="63" t="str">
        <f t="shared" si="36"/>
        <v>OK</v>
      </c>
    </row>
    <row r="82" spans="1:24" ht="15" x14ac:dyDescent="0.25">
      <c r="A82" s="66"/>
      <c r="B82" s="67"/>
      <c r="C82" s="66"/>
      <c r="D82" s="68"/>
      <c r="E82" s="97"/>
      <c r="F82" s="97">
        <f t="shared" si="26"/>
        <v>0</v>
      </c>
      <c r="G82" s="97"/>
      <c r="H82" s="97">
        <f t="shared" si="37"/>
        <v>0</v>
      </c>
      <c r="I82" s="63" t="str">
        <f t="shared" si="38"/>
        <v>OK</v>
      </c>
      <c r="J82" s="97"/>
      <c r="K82" s="97">
        <f t="shared" si="27"/>
        <v>0</v>
      </c>
      <c r="L82" s="63" t="str">
        <f t="shared" si="28"/>
        <v>OK</v>
      </c>
      <c r="M82" s="97"/>
      <c r="N82" s="97">
        <f t="shared" si="29"/>
        <v>0</v>
      </c>
      <c r="O82" s="63" t="str">
        <f t="shared" si="30"/>
        <v>OK</v>
      </c>
      <c r="P82" s="97"/>
      <c r="Q82" s="97">
        <f t="shared" si="31"/>
        <v>0</v>
      </c>
      <c r="R82" s="63" t="str">
        <f t="shared" si="32"/>
        <v>OK</v>
      </c>
      <c r="S82" s="97"/>
      <c r="T82" s="97">
        <f t="shared" si="33"/>
        <v>0</v>
      </c>
      <c r="U82" s="63" t="str">
        <f t="shared" si="34"/>
        <v>OK</v>
      </c>
      <c r="V82" s="97"/>
      <c r="W82" s="97">
        <f t="shared" si="35"/>
        <v>0</v>
      </c>
      <c r="X82" s="63" t="str">
        <f t="shared" si="36"/>
        <v>OK</v>
      </c>
    </row>
    <row r="83" spans="1:24" ht="15" x14ac:dyDescent="0.25">
      <c r="A83" s="66"/>
      <c r="B83" s="67"/>
      <c r="C83" s="66"/>
      <c r="D83" s="68"/>
      <c r="E83" s="97"/>
      <c r="F83" s="97">
        <f t="shared" si="26"/>
        <v>0</v>
      </c>
      <c r="G83" s="97"/>
      <c r="H83" s="97">
        <f t="shared" si="37"/>
        <v>0</v>
      </c>
      <c r="I83" s="63" t="str">
        <f t="shared" si="38"/>
        <v>OK</v>
      </c>
      <c r="J83" s="97"/>
      <c r="K83" s="97">
        <f t="shared" si="27"/>
        <v>0</v>
      </c>
      <c r="L83" s="63" t="str">
        <f t="shared" si="28"/>
        <v>OK</v>
      </c>
      <c r="M83" s="97"/>
      <c r="N83" s="97">
        <f t="shared" si="29"/>
        <v>0</v>
      </c>
      <c r="O83" s="63" t="str">
        <f t="shared" si="30"/>
        <v>OK</v>
      </c>
      <c r="P83" s="97"/>
      <c r="Q83" s="97">
        <f t="shared" si="31"/>
        <v>0</v>
      </c>
      <c r="R83" s="63" t="str">
        <f t="shared" si="32"/>
        <v>OK</v>
      </c>
      <c r="S83" s="97"/>
      <c r="T83" s="97">
        <f t="shared" si="33"/>
        <v>0</v>
      </c>
      <c r="U83" s="63" t="str">
        <f t="shared" si="34"/>
        <v>OK</v>
      </c>
      <c r="V83" s="97"/>
      <c r="W83" s="97">
        <f t="shared" si="35"/>
        <v>0</v>
      </c>
      <c r="X83" s="63" t="str">
        <f t="shared" si="36"/>
        <v>OK</v>
      </c>
    </row>
    <row r="84" spans="1:24" ht="15" x14ac:dyDescent="0.25">
      <c r="A84" s="66"/>
      <c r="B84" s="67"/>
      <c r="C84" s="66"/>
      <c r="D84" s="68"/>
      <c r="E84" s="97"/>
      <c r="F84" s="97">
        <f t="shared" si="26"/>
        <v>0</v>
      </c>
      <c r="G84" s="97"/>
      <c r="H84" s="97">
        <f t="shared" si="37"/>
        <v>0</v>
      </c>
      <c r="I84" s="63" t="str">
        <f t="shared" si="38"/>
        <v>OK</v>
      </c>
      <c r="J84" s="97"/>
      <c r="K84" s="97">
        <f t="shared" si="27"/>
        <v>0</v>
      </c>
      <c r="L84" s="63" t="str">
        <f t="shared" si="28"/>
        <v>OK</v>
      </c>
      <c r="M84" s="97"/>
      <c r="N84" s="97">
        <f t="shared" si="29"/>
        <v>0</v>
      </c>
      <c r="O84" s="63" t="str">
        <f t="shared" si="30"/>
        <v>OK</v>
      </c>
      <c r="P84" s="97"/>
      <c r="Q84" s="97">
        <f t="shared" si="31"/>
        <v>0</v>
      </c>
      <c r="R84" s="63" t="str">
        <f t="shared" si="32"/>
        <v>OK</v>
      </c>
      <c r="S84" s="97"/>
      <c r="T84" s="97">
        <f t="shared" si="33"/>
        <v>0</v>
      </c>
      <c r="U84" s="63" t="str">
        <f t="shared" si="34"/>
        <v>OK</v>
      </c>
      <c r="V84" s="97"/>
      <c r="W84" s="97">
        <f t="shared" si="35"/>
        <v>0</v>
      </c>
      <c r="X84" s="63" t="str">
        <f t="shared" si="36"/>
        <v>OK</v>
      </c>
    </row>
    <row r="85" spans="1:24" ht="15" x14ac:dyDescent="0.25">
      <c r="A85" s="66"/>
      <c r="B85" s="67"/>
      <c r="C85" s="66"/>
      <c r="D85" s="68"/>
      <c r="E85" s="97"/>
      <c r="F85" s="97">
        <f t="shared" si="26"/>
        <v>0</v>
      </c>
      <c r="G85" s="97"/>
      <c r="H85" s="97">
        <f t="shared" si="37"/>
        <v>0</v>
      </c>
      <c r="I85" s="63" t="str">
        <f t="shared" si="38"/>
        <v>OK</v>
      </c>
      <c r="J85" s="97"/>
      <c r="K85" s="97">
        <f t="shared" si="27"/>
        <v>0</v>
      </c>
      <c r="L85" s="63" t="str">
        <f t="shared" si="28"/>
        <v>OK</v>
      </c>
      <c r="M85" s="97"/>
      <c r="N85" s="97">
        <f t="shared" si="29"/>
        <v>0</v>
      </c>
      <c r="O85" s="63" t="str">
        <f t="shared" si="30"/>
        <v>OK</v>
      </c>
      <c r="P85" s="97"/>
      <c r="Q85" s="97">
        <f t="shared" si="31"/>
        <v>0</v>
      </c>
      <c r="R85" s="63" t="str">
        <f t="shared" si="32"/>
        <v>OK</v>
      </c>
      <c r="S85" s="97"/>
      <c r="T85" s="97">
        <f t="shared" si="33"/>
        <v>0</v>
      </c>
      <c r="U85" s="63" t="str">
        <f t="shared" si="34"/>
        <v>OK</v>
      </c>
      <c r="V85" s="97"/>
      <c r="W85" s="97">
        <f t="shared" si="35"/>
        <v>0</v>
      </c>
      <c r="X85" s="63" t="str">
        <f t="shared" si="36"/>
        <v>OK</v>
      </c>
    </row>
    <row r="86" spans="1:24" ht="15" x14ac:dyDescent="0.25">
      <c r="A86" s="66"/>
      <c r="B86" s="67"/>
      <c r="C86" s="66"/>
      <c r="D86" s="68"/>
      <c r="E86" s="97"/>
      <c r="F86" s="97">
        <f t="shared" si="26"/>
        <v>0</v>
      </c>
      <c r="G86" s="97"/>
      <c r="H86" s="97">
        <f t="shared" si="37"/>
        <v>0</v>
      </c>
      <c r="I86" s="63" t="str">
        <f t="shared" si="38"/>
        <v>OK</v>
      </c>
      <c r="J86" s="97"/>
      <c r="K86" s="97">
        <f t="shared" si="27"/>
        <v>0</v>
      </c>
      <c r="L86" s="63" t="str">
        <f t="shared" si="28"/>
        <v>OK</v>
      </c>
      <c r="M86" s="97"/>
      <c r="N86" s="97">
        <f t="shared" si="29"/>
        <v>0</v>
      </c>
      <c r="O86" s="63" t="str">
        <f t="shared" si="30"/>
        <v>OK</v>
      </c>
      <c r="P86" s="97"/>
      <c r="Q86" s="97">
        <f t="shared" si="31"/>
        <v>0</v>
      </c>
      <c r="R86" s="63" t="str">
        <f t="shared" si="32"/>
        <v>OK</v>
      </c>
      <c r="S86" s="97"/>
      <c r="T86" s="97">
        <f t="shared" si="33"/>
        <v>0</v>
      </c>
      <c r="U86" s="63" t="str">
        <f t="shared" si="34"/>
        <v>OK</v>
      </c>
      <c r="V86" s="97"/>
      <c r="W86" s="97">
        <f t="shared" si="35"/>
        <v>0</v>
      </c>
      <c r="X86" s="63" t="str">
        <f t="shared" si="36"/>
        <v>OK</v>
      </c>
    </row>
    <row r="87" spans="1:24" ht="15" x14ac:dyDescent="0.25">
      <c r="A87" s="66"/>
      <c r="B87" s="67"/>
      <c r="C87" s="66"/>
      <c r="D87" s="68"/>
      <c r="E87" s="97"/>
      <c r="F87" s="97">
        <f t="shared" si="26"/>
        <v>0</v>
      </c>
      <c r="G87" s="97"/>
      <c r="H87" s="97">
        <f t="shared" si="37"/>
        <v>0</v>
      </c>
      <c r="I87" s="63" t="str">
        <f t="shared" si="38"/>
        <v>OK</v>
      </c>
      <c r="J87" s="97"/>
      <c r="K87" s="97">
        <f t="shared" si="27"/>
        <v>0</v>
      </c>
      <c r="L87" s="63" t="str">
        <f t="shared" si="28"/>
        <v>OK</v>
      </c>
      <c r="M87" s="97"/>
      <c r="N87" s="97">
        <f t="shared" si="29"/>
        <v>0</v>
      </c>
      <c r="O87" s="63" t="str">
        <f t="shared" si="30"/>
        <v>OK</v>
      </c>
      <c r="P87" s="97"/>
      <c r="Q87" s="97">
        <f t="shared" si="31"/>
        <v>0</v>
      </c>
      <c r="R87" s="63" t="str">
        <f t="shared" si="32"/>
        <v>OK</v>
      </c>
      <c r="S87" s="97"/>
      <c r="T87" s="97">
        <f t="shared" si="33"/>
        <v>0</v>
      </c>
      <c r="U87" s="63" t="str">
        <f t="shared" si="34"/>
        <v>OK</v>
      </c>
      <c r="V87" s="97"/>
      <c r="W87" s="97">
        <f t="shared" si="35"/>
        <v>0</v>
      </c>
      <c r="X87" s="63" t="str">
        <f t="shared" si="36"/>
        <v>OK</v>
      </c>
    </row>
    <row r="88" spans="1:24" ht="15" x14ac:dyDescent="0.25">
      <c r="A88" s="66"/>
      <c r="B88" s="67"/>
      <c r="C88" s="66"/>
      <c r="D88" s="68"/>
      <c r="E88" s="97"/>
      <c r="F88" s="97">
        <f t="shared" si="26"/>
        <v>0</v>
      </c>
      <c r="G88" s="97"/>
      <c r="H88" s="97">
        <f t="shared" si="37"/>
        <v>0</v>
      </c>
      <c r="I88" s="63" t="str">
        <f t="shared" si="38"/>
        <v>OK</v>
      </c>
      <c r="J88" s="97"/>
      <c r="K88" s="97">
        <f t="shared" si="27"/>
        <v>0</v>
      </c>
      <c r="L88" s="63" t="str">
        <f t="shared" si="28"/>
        <v>OK</v>
      </c>
      <c r="M88" s="97"/>
      <c r="N88" s="97">
        <f t="shared" si="29"/>
        <v>0</v>
      </c>
      <c r="O88" s="63" t="str">
        <f t="shared" si="30"/>
        <v>OK</v>
      </c>
      <c r="P88" s="97"/>
      <c r="Q88" s="97">
        <f t="shared" si="31"/>
        <v>0</v>
      </c>
      <c r="R88" s="63" t="str">
        <f t="shared" si="32"/>
        <v>OK</v>
      </c>
      <c r="S88" s="97"/>
      <c r="T88" s="97">
        <f t="shared" si="33"/>
        <v>0</v>
      </c>
      <c r="U88" s="63" t="str">
        <f t="shared" si="34"/>
        <v>OK</v>
      </c>
      <c r="V88" s="97"/>
      <c r="W88" s="97">
        <f t="shared" si="35"/>
        <v>0</v>
      </c>
      <c r="X88" s="63" t="str">
        <f t="shared" si="36"/>
        <v>OK</v>
      </c>
    </row>
    <row r="89" spans="1:24" ht="15" x14ac:dyDescent="0.25">
      <c r="A89" s="66"/>
      <c r="B89" s="67"/>
      <c r="C89" s="66"/>
      <c r="D89" s="68"/>
      <c r="E89" s="97"/>
      <c r="F89" s="97">
        <f t="shared" si="26"/>
        <v>0</v>
      </c>
      <c r="G89" s="97"/>
      <c r="H89" s="97">
        <f t="shared" si="37"/>
        <v>0</v>
      </c>
      <c r="I89" s="63" t="str">
        <f t="shared" si="38"/>
        <v>OK</v>
      </c>
      <c r="J89" s="97"/>
      <c r="K89" s="97">
        <f t="shared" si="27"/>
        <v>0</v>
      </c>
      <c r="L89" s="63" t="str">
        <f t="shared" si="28"/>
        <v>OK</v>
      </c>
      <c r="M89" s="97"/>
      <c r="N89" s="97">
        <f t="shared" si="29"/>
        <v>0</v>
      </c>
      <c r="O89" s="63" t="str">
        <f t="shared" si="30"/>
        <v>OK</v>
      </c>
      <c r="P89" s="97"/>
      <c r="Q89" s="97">
        <f t="shared" si="31"/>
        <v>0</v>
      </c>
      <c r="R89" s="63" t="str">
        <f t="shared" si="32"/>
        <v>OK</v>
      </c>
      <c r="S89" s="97"/>
      <c r="T89" s="97">
        <f t="shared" si="33"/>
        <v>0</v>
      </c>
      <c r="U89" s="63" t="str">
        <f t="shared" si="34"/>
        <v>OK</v>
      </c>
      <c r="V89" s="97"/>
      <c r="W89" s="97">
        <f t="shared" si="35"/>
        <v>0</v>
      </c>
      <c r="X89" s="63" t="str">
        <f t="shared" si="36"/>
        <v>OK</v>
      </c>
    </row>
    <row r="90" spans="1:24" ht="15" x14ac:dyDescent="0.25">
      <c r="A90" s="66"/>
      <c r="B90" s="67"/>
      <c r="C90" s="66"/>
      <c r="D90" s="68"/>
      <c r="E90" s="97"/>
      <c r="F90" s="97">
        <f t="shared" si="26"/>
        <v>0</v>
      </c>
      <c r="G90" s="97"/>
      <c r="H90" s="97">
        <f t="shared" si="37"/>
        <v>0</v>
      </c>
      <c r="I90" s="63" t="str">
        <f t="shared" si="38"/>
        <v>OK</v>
      </c>
      <c r="J90" s="97"/>
      <c r="K90" s="97">
        <f t="shared" si="27"/>
        <v>0</v>
      </c>
      <c r="L90" s="63" t="str">
        <f t="shared" si="28"/>
        <v>OK</v>
      </c>
      <c r="M90" s="97"/>
      <c r="N90" s="97">
        <f t="shared" si="29"/>
        <v>0</v>
      </c>
      <c r="O90" s="63" t="str">
        <f t="shared" si="30"/>
        <v>OK</v>
      </c>
      <c r="P90" s="97"/>
      <c r="Q90" s="97">
        <f t="shared" si="31"/>
        <v>0</v>
      </c>
      <c r="R90" s="63" t="str">
        <f t="shared" si="32"/>
        <v>OK</v>
      </c>
      <c r="S90" s="97"/>
      <c r="T90" s="97">
        <f t="shared" si="33"/>
        <v>0</v>
      </c>
      <c r="U90" s="63" t="str">
        <f t="shared" si="34"/>
        <v>OK</v>
      </c>
      <c r="V90" s="97"/>
      <c r="W90" s="97">
        <f t="shared" si="35"/>
        <v>0</v>
      </c>
      <c r="X90" s="63" t="str">
        <f t="shared" si="36"/>
        <v>OK</v>
      </c>
    </row>
    <row r="91" spans="1:24" ht="15" x14ac:dyDescent="0.25">
      <c r="A91" s="66"/>
      <c r="B91" s="67"/>
      <c r="C91" s="66"/>
      <c r="D91" s="68"/>
      <c r="E91" s="97"/>
      <c r="F91" s="97">
        <f t="shared" si="26"/>
        <v>0</v>
      </c>
      <c r="G91" s="97"/>
      <c r="H91" s="97">
        <f t="shared" si="37"/>
        <v>0</v>
      </c>
      <c r="I91" s="63" t="str">
        <f t="shared" si="38"/>
        <v>OK</v>
      </c>
      <c r="J91" s="97"/>
      <c r="K91" s="97">
        <f t="shared" si="27"/>
        <v>0</v>
      </c>
      <c r="L91" s="63" t="str">
        <f t="shared" si="28"/>
        <v>OK</v>
      </c>
      <c r="M91" s="97"/>
      <c r="N91" s="97">
        <f t="shared" si="29"/>
        <v>0</v>
      </c>
      <c r="O91" s="63" t="str">
        <f t="shared" si="30"/>
        <v>OK</v>
      </c>
      <c r="P91" s="97"/>
      <c r="Q91" s="97">
        <f t="shared" si="31"/>
        <v>0</v>
      </c>
      <c r="R91" s="63" t="str">
        <f t="shared" si="32"/>
        <v>OK</v>
      </c>
      <c r="S91" s="97"/>
      <c r="T91" s="97">
        <f t="shared" si="33"/>
        <v>0</v>
      </c>
      <c r="U91" s="63" t="str">
        <f t="shared" si="34"/>
        <v>OK</v>
      </c>
      <c r="V91" s="97"/>
      <c r="W91" s="97">
        <f t="shared" si="35"/>
        <v>0</v>
      </c>
      <c r="X91" s="63" t="str">
        <f t="shared" si="36"/>
        <v>OK</v>
      </c>
    </row>
    <row r="92" spans="1:24" ht="15" x14ac:dyDescent="0.25">
      <c r="A92" s="66"/>
      <c r="B92" s="67"/>
      <c r="C92" s="66"/>
      <c r="D92" s="68"/>
      <c r="E92" s="97"/>
      <c r="F92" s="97">
        <f t="shared" si="26"/>
        <v>0</v>
      </c>
      <c r="G92" s="97"/>
      <c r="H92" s="97">
        <f t="shared" si="37"/>
        <v>0</v>
      </c>
      <c r="I92" s="63" t="str">
        <f t="shared" si="38"/>
        <v>OK</v>
      </c>
      <c r="J92" s="97"/>
      <c r="K92" s="97">
        <f t="shared" si="27"/>
        <v>0</v>
      </c>
      <c r="L92" s="63" t="str">
        <f t="shared" si="28"/>
        <v>OK</v>
      </c>
      <c r="M92" s="97"/>
      <c r="N92" s="97">
        <f t="shared" si="29"/>
        <v>0</v>
      </c>
      <c r="O92" s="63" t="str">
        <f t="shared" si="30"/>
        <v>OK</v>
      </c>
      <c r="P92" s="97"/>
      <c r="Q92" s="97">
        <f t="shared" si="31"/>
        <v>0</v>
      </c>
      <c r="R92" s="63" t="str">
        <f t="shared" si="32"/>
        <v>OK</v>
      </c>
      <c r="S92" s="97"/>
      <c r="T92" s="97">
        <f t="shared" si="33"/>
        <v>0</v>
      </c>
      <c r="U92" s="63" t="str">
        <f t="shared" si="34"/>
        <v>OK</v>
      </c>
      <c r="V92" s="97"/>
      <c r="W92" s="97">
        <f t="shared" si="35"/>
        <v>0</v>
      </c>
      <c r="X92" s="63" t="str">
        <f t="shared" si="36"/>
        <v>OK</v>
      </c>
    </row>
    <row r="93" spans="1:24" ht="15" x14ac:dyDescent="0.25">
      <c r="A93" s="66"/>
      <c r="B93" s="67"/>
      <c r="C93" s="66"/>
      <c r="D93" s="68"/>
      <c r="E93" s="97"/>
      <c r="F93" s="97">
        <f t="shared" si="26"/>
        <v>0</v>
      </c>
      <c r="G93" s="97"/>
      <c r="H93" s="97">
        <f t="shared" si="37"/>
        <v>0</v>
      </c>
      <c r="I93" s="63" t="str">
        <f t="shared" si="38"/>
        <v>OK</v>
      </c>
      <c r="J93" s="97"/>
      <c r="K93" s="97">
        <f t="shared" si="27"/>
        <v>0</v>
      </c>
      <c r="L93" s="63" t="str">
        <f t="shared" si="28"/>
        <v>OK</v>
      </c>
      <c r="M93" s="97"/>
      <c r="N93" s="97">
        <f t="shared" si="29"/>
        <v>0</v>
      </c>
      <c r="O93" s="63" t="str">
        <f t="shared" si="30"/>
        <v>OK</v>
      </c>
      <c r="P93" s="97"/>
      <c r="Q93" s="97">
        <f t="shared" si="31"/>
        <v>0</v>
      </c>
      <c r="R93" s="63" t="str">
        <f t="shared" si="32"/>
        <v>OK</v>
      </c>
      <c r="S93" s="97"/>
      <c r="T93" s="97">
        <f t="shared" si="33"/>
        <v>0</v>
      </c>
      <c r="U93" s="63" t="str">
        <f t="shared" si="34"/>
        <v>OK</v>
      </c>
      <c r="V93" s="97"/>
      <c r="W93" s="97">
        <f t="shared" si="35"/>
        <v>0</v>
      </c>
      <c r="X93" s="63" t="str">
        <f t="shared" si="36"/>
        <v>OK</v>
      </c>
    </row>
    <row r="94" spans="1:24" ht="15" x14ac:dyDescent="0.25">
      <c r="A94" s="66"/>
      <c r="B94" s="67"/>
      <c r="C94" s="66"/>
      <c r="D94" s="68"/>
      <c r="E94" s="97"/>
      <c r="F94" s="97">
        <f t="shared" si="26"/>
        <v>0</v>
      </c>
      <c r="G94" s="97"/>
      <c r="H94" s="97">
        <f t="shared" si="37"/>
        <v>0</v>
      </c>
      <c r="I94" s="63" t="str">
        <f t="shared" si="38"/>
        <v>OK</v>
      </c>
      <c r="J94" s="97"/>
      <c r="K94" s="97">
        <f t="shared" si="27"/>
        <v>0</v>
      </c>
      <c r="L94" s="63" t="str">
        <f t="shared" si="28"/>
        <v>OK</v>
      </c>
      <c r="M94" s="97"/>
      <c r="N94" s="97">
        <f t="shared" si="29"/>
        <v>0</v>
      </c>
      <c r="O94" s="63" t="str">
        <f t="shared" si="30"/>
        <v>OK</v>
      </c>
      <c r="P94" s="97"/>
      <c r="Q94" s="97">
        <f t="shared" si="31"/>
        <v>0</v>
      </c>
      <c r="R94" s="63" t="str">
        <f t="shared" si="32"/>
        <v>OK</v>
      </c>
      <c r="S94" s="97"/>
      <c r="T94" s="97">
        <f t="shared" si="33"/>
        <v>0</v>
      </c>
      <c r="U94" s="63" t="str">
        <f t="shared" si="34"/>
        <v>OK</v>
      </c>
      <c r="V94" s="97"/>
      <c r="W94" s="97">
        <f t="shared" si="35"/>
        <v>0</v>
      </c>
      <c r="X94" s="63" t="str">
        <f t="shared" si="36"/>
        <v>OK</v>
      </c>
    </row>
    <row r="95" spans="1:24" ht="15" x14ac:dyDescent="0.25">
      <c r="A95" s="66"/>
      <c r="B95" s="67"/>
      <c r="C95" s="66"/>
      <c r="D95" s="68"/>
      <c r="E95" s="97"/>
      <c r="F95" s="97">
        <f t="shared" si="26"/>
        <v>0</v>
      </c>
      <c r="G95" s="97"/>
      <c r="H95" s="97">
        <f t="shared" si="37"/>
        <v>0</v>
      </c>
      <c r="I95" s="63" t="str">
        <f t="shared" si="38"/>
        <v>OK</v>
      </c>
      <c r="J95" s="97"/>
      <c r="K95" s="97">
        <f t="shared" si="27"/>
        <v>0</v>
      </c>
      <c r="L95" s="63" t="str">
        <f t="shared" si="28"/>
        <v>OK</v>
      </c>
      <c r="M95" s="97"/>
      <c r="N95" s="97">
        <f t="shared" si="29"/>
        <v>0</v>
      </c>
      <c r="O95" s="63" t="str">
        <f t="shared" si="30"/>
        <v>OK</v>
      </c>
      <c r="P95" s="97"/>
      <c r="Q95" s="97">
        <f t="shared" si="31"/>
        <v>0</v>
      </c>
      <c r="R95" s="63" t="str">
        <f t="shared" si="32"/>
        <v>OK</v>
      </c>
      <c r="S95" s="97"/>
      <c r="T95" s="97">
        <f t="shared" si="33"/>
        <v>0</v>
      </c>
      <c r="U95" s="63" t="str">
        <f t="shared" si="34"/>
        <v>OK</v>
      </c>
      <c r="V95" s="97"/>
      <c r="W95" s="97">
        <f t="shared" si="35"/>
        <v>0</v>
      </c>
      <c r="X95" s="63" t="str">
        <f t="shared" si="36"/>
        <v>OK</v>
      </c>
    </row>
    <row r="96" spans="1:24" ht="15" x14ac:dyDescent="0.25">
      <c r="A96" s="66"/>
      <c r="B96" s="67"/>
      <c r="C96" s="66"/>
      <c r="D96" s="68"/>
      <c r="E96" s="97"/>
      <c r="F96" s="97">
        <f t="shared" si="26"/>
        <v>0</v>
      </c>
      <c r="G96" s="97"/>
      <c r="H96" s="97">
        <f t="shared" si="37"/>
        <v>0</v>
      </c>
      <c r="I96" s="63" t="str">
        <f t="shared" si="38"/>
        <v>OK</v>
      </c>
      <c r="J96" s="97"/>
      <c r="K96" s="97">
        <f t="shared" si="27"/>
        <v>0</v>
      </c>
      <c r="L96" s="63" t="str">
        <f t="shared" si="28"/>
        <v>OK</v>
      </c>
      <c r="M96" s="97"/>
      <c r="N96" s="97">
        <f t="shared" si="29"/>
        <v>0</v>
      </c>
      <c r="O96" s="63" t="str">
        <f t="shared" si="30"/>
        <v>OK</v>
      </c>
      <c r="P96" s="97"/>
      <c r="Q96" s="97">
        <f t="shared" si="31"/>
        <v>0</v>
      </c>
      <c r="R96" s="63" t="str">
        <f t="shared" si="32"/>
        <v>OK</v>
      </c>
      <c r="S96" s="97"/>
      <c r="T96" s="97">
        <f t="shared" si="33"/>
        <v>0</v>
      </c>
      <c r="U96" s="63" t="str">
        <f t="shared" si="34"/>
        <v>OK</v>
      </c>
      <c r="V96" s="97"/>
      <c r="W96" s="97">
        <f t="shared" si="35"/>
        <v>0</v>
      </c>
      <c r="X96" s="63" t="str">
        <f t="shared" si="36"/>
        <v>OK</v>
      </c>
    </row>
    <row r="97" spans="1:25" ht="15" x14ac:dyDescent="0.25">
      <c r="A97" s="66"/>
      <c r="B97" s="67"/>
      <c r="C97" s="66"/>
      <c r="D97" s="68"/>
      <c r="E97" s="97"/>
      <c r="F97" s="97">
        <f t="shared" si="26"/>
        <v>0</v>
      </c>
      <c r="G97" s="97"/>
      <c r="H97" s="97">
        <f t="shared" si="37"/>
        <v>0</v>
      </c>
      <c r="I97" s="63" t="str">
        <f t="shared" si="38"/>
        <v>OK</v>
      </c>
      <c r="J97" s="97"/>
      <c r="K97" s="97">
        <f t="shared" si="27"/>
        <v>0</v>
      </c>
      <c r="L97" s="63" t="str">
        <f t="shared" si="28"/>
        <v>OK</v>
      </c>
      <c r="M97" s="97"/>
      <c r="N97" s="97">
        <f t="shared" si="29"/>
        <v>0</v>
      </c>
      <c r="O97" s="63" t="str">
        <f t="shared" si="30"/>
        <v>OK</v>
      </c>
      <c r="P97" s="97"/>
      <c r="Q97" s="97">
        <f t="shared" si="31"/>
        <v>0</v>
      </c>
      <c r="R97" s="63" t="str">
        <f t="shared" si="32"/>
        <v>OK</v>
      </c>
      <c r="S97" s="97"/>
      <c r="T97" s="97">
        <f t="shared" si="33"/>
        <v>0</v>
      </c>
      <c r="U97" s="63" t="str">
        <f t="shared" si="34"/>
        <v>OK</v>
      </c>
      <c r="V97" s="97"/>
      <c r="W97" s="97">
        <f t="shared" si="35"/>
        <v>0</v>
      </c>
      <c r="X97" s="63" t="str">
        <f t="shared" si="36"/>
        <v>OK</v>
      </c>
    </row>
    <row r="98" spans="1:25" ht="15" x14ac:dyDescent="0.25">
      <c r="A98" s="66"/>
      <c r="B98" s="67"/>
      <c r="C98" s="66"/>
      <c r="D98" s="68"/>
      <c r="E98" s="97"/>
      <c r="F98" s="97">
        <f t="shared" si="26"/>
        <v>0</v>
      </c>
      <c r="G98" s="97"/>
      <c r="H98" s="97">
        <f t="shared" si="37"/>
        <v>0</v>
      </c>
      <c r="I98" s="63" t="str">
        <f t="shared" si="38"/>
        <v>OK</v>
      </c>
      <c r="J98" s="97"/>
      <c r="K98" s="97">
        <f t="shared" si="27"/>
        <v>0</v>
      </c>
      <c r="L98" s="63" t="str">
        <f t="shared" si="28"/>
        <v>OK</v>
      </c>
      <c r="M98" s="97"/>
      <c r="N98" s="97">
        <f t="shared" si="29"/>
        <v>0</v>
      </c>
      <c r="O98" s="63" t="str">
        <f t="shared" si="30"/>
        <v>OK</v>
      </c>
      <c r="P98" s="97"/>
      <c r="Q98" s="97">
        <f t="shared" si="31"/>
        <v>0</v>
      </c>
      <c r="R98" s="63" t="str">
        <f t="shared" si="32"/>
        <v>OK</v>
      </c>
      <c r="S98" s="97"/>
      <c r="T98" s="97">
        <f t="shared" si="33"/>
        <v>0</v>
      </c>
      <c r="U98" s="63" t="str">
        <f t="shared" si="34"/>
        <v>OK</v>
      </c>
      <c r="V98" s="97"/>
      <c r="W98" s="97">
        <f t="shared" si="35"/>
        <v>0</v>
      </c>
      <c r="X98" s="63" t="str">
        <f t="shared" si="36"/>
        <v>OK</v>
      </c>
    </row>
    <row r="99" spans="1:25" ht="15" x14ac:dyDescent="0.25">
      <c r="A99" s="66"/>
      <c r="B99" s="67"/>
      <c r="C99" s="66"/>
      <c r="D99" s="68"/>
      <c r="E99" s="97"/>
      <c r="F99" s="97">
        <f t="shared" si="26"/>
        <v>0</v>
      </c>
      <c r="G99" s="97"/>
      <c r="H99" s="97">
        <f t="shared" si="37"/>
        <v>0</v>
      </c>
      <c r="I99" s="63" t="str">
        <f t="shared" si="38"/>
        <v>OK</v>
      </c>
      <c r="J99" s="97"/>
      <c r="K99" s="97">
        <f t="shared" si="27"/>
        <v>0</v>
      </c>
      <c r="L99" s="63" t="str">
        <f t="shared" si="28"/>
        <v>OK</v>
      </c>
      <c r="M99" s="97"/>
      <c r="N99" s="97">
        <f t="shared" si="29"/>
        <v>0</v>
      </c>
      <c r="O99" s="63" t="str">
        <f t="shared" si="30"/>
        <v>OK</v>
      </c>
      <c r="P99" s="97"/>
      <c r="Q99" s="97">
        <f t="shared" si="31"/>
        <v>0</v>
      </c>
      <c r="R99" s="63" t="str">
        <f t="shared" si="32"/>
        <v>OK</v>
      </c>
      <c r="S99" s="97"/>
      <c r="T99" s="97">
        <f t="shared" si="33"/>
        <v>0</v>
      </c>
      <c r="U99" s="63" t="str">
        <f t="shared" si="34"/>
        <v>OK</v>
      </c>
      <c r="V99" s="97"/>
      <c r="W99" s="97">
        <f t="shared" si="35"/>
        <v>0</v>
      </c>
      <c r="X99" s="63" t="str">
        <f t="shared" si="36"/>
        <v>OK</v>
      </c>
    </row>
    <row r="100" spans="1:25" ht="15" x14ac:dyDescent="0.25">
      <c r="A100" s="66"/>
      <c r="B100" s="67"/>
      <c r="C100" s="66"/>
      <c r="D100" s="68"/>
      <c r="E100" s="97"/>
      <c r="F100" s="97">
        <f t="shared" si="26"/>
        <v>0</v>
      </c>
      <c r="G100" s="97"/>
      <c r="H100" s="97">
        <f t="shared" si="37"/>
        <v>0</v>
      </c>
      <c r="I100" s="63" t="str">
        <f t="shared" si="38"/>
        <v>OK</v>
      </c>
      <c r="J100" s="97"/>
      <c r="K100" s="97">
        <f t="shared" si="27"/>
        <v>0</v>
      </c>
      <c r="L100" s="63" t="str">
        <f t="shared" si="28"/>
        <v>OK</v>
      </c>
      <c r="M100" s="97"/>
      <c r="N100" s="97">
        <f t="shared" si="29"/>
        <v>0</v>
      </c>
      <c r="O100" s="63" t="str">
        <f t="shared" si="30"/>
        <v>OK</v>
      </c>
      <c r="P100" s="97"/>
      <c r="Q100" s="97">
        <f t="shared" si="31"/>
        <v>0</v>
      </c>
      <c r="R100" s="63" t="str">
        <f t="shared" si="32"/>
        <v>OK</v>
      </c>
      <c r="S100" s="97"/>
      <c r="T100" s="97">
        <f t="shared" si="33"/>
        <v>0</v>
      </c>
      <c r="U100" s="63" t="str">
        <f t="shared" si="34"/>
        <v>OK</v>
      </c>
      <c r="V100" s="97"/>
      <c r="W100" s="97">
        <f t="shared" si="35"/>
        <v>0</v>
      </c>
      <c r="X100" s="63" t="str">
        <f t="shared" si="36"/>
        <v>OK</v>
      </c>
    </row>
    <row r="101" spans="1:25" ht="15" x14ac:dyDescent="0.25">
      <c r="A101" s="66"/>
      <c r="B101" s="67"/>
      <c r="C101" s="66"/>
      <c r="D101" s="68"/>
      <c r="E101" s="97"/>
      <c r="F101" s="97">
        <f t="shared" si="26"/>
        <v>0</v>
      </c>
      <c r="G101" s="97"/>
      <c r="H101" s="97">
        <f t="shared" si="37"/>
        <v>0</v>
      </c>
      <c r="I101" s="63" t="str">
        <f t="shared" si="38"/>
        <v>OK</v>
      </c>
      <c r="J101" s="97"/>
      <c r="K101" s="97">
        <f t="shared" si="27"/>
        <v>0</v>
      </c>
      <c r="L101" s="63" t="str">
        <f t="shared" si="28"/>
        <v>OK</v>
      </c>
      <c r="M101" s="97"/>
      <c r="N101" s="97">
        <f t="shared" si="29"/>
        <v>0</v>
      </c>
      <c r="O101" s="63" t="str">
        <f t="shared" si="30"/>
        <v>OK</v>
      </c>
      <c r="P101" s="97"/>
      <c r="Q101" s="97">
        <f t="shared" si="31"/>
        <v>0</v>
      </c>
      <c r="R101" s="63" t="str">
        <f t="shared" si="32"/>
        <v>OK</v>
      </c>
      <c r="S101" s="97"/>
      <c r="T101" s="97">
        <f t="shared" si="33"/>
        <v>0</v>
      </c>
      <c r="U101" s="63" t="str">
        <f t="shared" si="34"/>
        <v>OK</v>
      </c>
      <c r="V101" s="97"/>
      <c r="W101" s="97">
        <f t="shared" si="35"/>
        <v>0</v>
      </c>
      <c r="X101" s="63" t="str">
        <f t="shared" si="36"/>
        <v>OK</v>
      </c>
    </row>
    <row r="102" spans="1:25" ht="15" x14ac:dyDescent="0.25">
      <c r="A102" s="66"/>
      <c r="B102" s="67"/>
      <c r="C102" s="66"/>
      <c r="D102" s="68"/>
      <c r="E102" s="97"/>
      <c r="F102" s="97">
        <f t="shared" si="26"/>
        <v>0</v>
      </c>
      <c r="G102" s="97"/>
      <c r="H102" s="97">
        <f t="shared" si="37"/>
        <v>0</v>
      </c>
      <c r="I102" s="63" t="str">
        <f t="shared" si="38"/>
        <v>OK</v>
      </c>
      <c r="J102" s="97"/>
      <c r="K102" s="97">
        <f t="shared" si="27"/>
        <v>0</v>
      </c>
      <c r="L102" s="63" t="str">
        <f t="shared" si="28"/>
        <v>OK</v>
      </c>
      <c r="M102" s="97"/>
      <c r="N102" s="97">
        <f t="shared" si="29"/>
        <v>0</v>
      </c>
      <c r="O102" s="63" t="str">
        <f t="shared" si="30"/>
        <v>OK</v>
      </c>
      <c r="P102" s="97"/>
      <c r="Q102" s="97">
        <f t="shared" si="31"/>
        <v>0</v>
      </c>
      <c r="R102" s="63" t="str">
        <f t="shared" si="32"/>
        <v>OK</v>
      </c>
      <c r="S102" s="97"/>
      <c r="T102" s="97">
        <f t="shared" si="33"/>
        <v>0</v>
      </c>
      <c r="U102" s="63" t="str">
        <f t="shared" si="34"/>
        <v>OK</v>
      </c>
      <c r="V102" s="97"/>
      <c r="W102" s="97">
        <f t="shared" si="35"/>
        <v>0</v>
      </c>
      <c r="X102" s="63" t="str">
        <f t="shared" si="36"/>
        <v>OK</v>
      </c>
    </row>
    <row r="103" spans="1:25" ht="15" x14ac:dyDescent="0.25">
      <c r="A103" s="66"/>
      <c r="B103" s="67"/>
      <c r="C103" s="66"/>
      <c r="D103" s="68"/>
      <c r="E103" s="97"/>
      <c r="F103" s="97">
        <f t="shared" si="26"/>
        <v>0</v>
      </c>
      <c r="G103" s="97"/>
      <c r="H103" s="97">
        <f t="shared" si="37"/>
        <v>0</v>
      </c>
      <c r="I103" s="63" t="str">
        <f t="shared" si="38"/>
        <v>OK</v>
      </c>
      <c r="J103" s="97"/>
      <c r="K103" s="97">
        <f t="shared" si="27"/>
        <v>0</v>
      </c>
      <c r="L103" s="63" t="str">
        <f t="shared" si="28"/>
        <v>OK</v>
      </c>
      <c r="M103" s="97"/>
      <c r="N103" s="97">
        <f t="shared" si="29"/>
        <v>0</v>
      </c>
      <c r="O103" s="63" t="str">
        <f t="shared" si="30"/>
        <v>OK</v>
      </c>
      <c r="P103" s="97"/>
      <c r="Q103" s="97">
        <f t="shared" si="31"/>
        <v>0</v>
      </c>
      <c r="R103" s="63" t="str">
        <f t="shared" si="32"/>
        <v>OK</v>
      </c>
      <c r="S103" s="97"/>
      <c r="T103" s="97">
        <f t="shared" si="33"/>
        <v>0</v>
      </c>
      <c r="U103" s="63" t="str">
        <f t="shared" si="34"/>
        <v>OK</v>
      </c>
      <c r="V103" s="97"/>
      <c r="W103" s="97">
        <f t="shared" si="35"/>
        <v>0</v>
      </c>
      <c r="X103" s="63" t="str">
        <f t="shared" si="36"/>
        <v>OK</v>
      </c>
    </row>
    <row r="104" spans="1:25" ht="15" x14ac:dyDescent="0.25">
      <c r="A104" s="66"/>
      <c r="B104" s="67"/>
      <c r="C104" s="66"/>
      <c r="D104" s="68"/>
      <c r="E104" s="97"/>
      <c r="F104" s="97">
        <f t="shared" si="26"/>
        <v>0</v>
      </c>
      <c r="G104" s="97"/>
      <c r="H104" s="97">
        <f t="shared" si="37"/>
        <v>0</v>
      </c>
      <c r="I104" s="63" t="str">
        <f t="shared" si="38"/>
        <v>OK</v>
      </c>
      <c r="J104" s="97"/>
      <c r="K104" s="97">
        <f t="shared" si="27"/>
        <v>0</v>
      </c>
      <c r="L104" s="63" t="str">
        <f t="shared" si="28"/>
        <v>OK</v>
      </c>
      <c r="M104" s="97"/>
      <c r="N104" s="97">
        <f t="shared" si="29"/>
        <v>0</v>
      </c>
      <c r="O104" s="63" t="str">
        <f t="shared" si="30"/>
        <v>OK</v>
      </c>
      <c r="P104" s="97"/>
      <c r="Q104" s="97">
        <f t="shared" si="31"/>
        <v>0</v>
      </c>
      <c r="R104" s="63" t="str">
        <f t="shared" si="32"/>
        <v>OK</v>
      </c>
      <c r="S104" s="97"/>
      <c r="T104" s="97">
        <f t="shared" si="33"/>
        <v>0</v>
      </c>
      <c r="U104" s="63" t="str">
        <f t="shared" si="34"/>
        <v>OK</v>
      </c>
      <c r="V104" s="97"/>
      <c r="W104" s="97">
        <f t="shared" si="35"/>
        <v>0</v>
      </c>
      <c r="X104" s="63" t="str">
        <f t="shared" si="36"/>
        <v>OK</v>
      </c>
    </row>
    <row r="105" spans="1:25" ht="15" x14ac:dyDescent="0.25">
      <c r="A105" s="66"/>
      <c r="B105" s="67"/>
      <c r="C105" s="66"/>
      <c r="D105" s="68"/>
      <c r="E105" s="97"/>
      <c r="F105" s="97">
        <f t="shared" si="26"/>
        <v>0</v>
      </c>
      <c r="G105" s="97"/>
      <c r="H105" s="97">
        <f t="shared" si="37"/>
        <v>0</v>
      </c>
      <c r="I105" s="63" t="str">
        <f t="shared" si="38"/>
        <v>OK</v>
      </c>
      <c r="J105" s="97"/>
      <c r="K105" s="97">
        <f t="shared" si="27"/>
        <v>0</v>
      </c>
      <c r="L105" s="63" t="str">
        <f t="shared" si="28"/>
        <v>OK</v>
      </c>
      <c r="M105" s="97"/>
      <c r="N105" s="97">
        <f t="shared" si="29"/>
        <v>0</v>
      </c>
      <c r="O105" s="63" t="str">
        <f t="shared" si="30"/>
        <v>OK</v>
      </c>
      <c r="P105" s="97"/>
      <c r="Q105" s="97">
        <f t="shared" si="31"/>
        <v>0</v>
      </c>
      <c r="R105" s="63" t="str">
        <f t="shared" si="32"/>
        <v>OK</v>
      </c>
      <c r="S105" s="97"/>
      <c r="T105" s="97">
        <f t="shared" si="33"/>
        <v>0</v>
      </c>
      <c r="U105" s="63" t="str">
        <f t="shared" si="34"/>
        <v>OK</v>
      </c>
      <c r="V105" s="97"/>
      <c r="W105" s="97">
        <f t="shared" si="35"/>
        <v>0</v>
      </c>
      <c r="X105" s="63" t="str">
        <f t="shared" si="36"/>
        <v>OK</v>
      </c>
    </row>
    <row r="106" spans="1:25" ht="15" x14ac:dyDescent="0.25">
      <c r="A106" s="66"/>
      <c r="B106" s="67"/>
      <c r="C106" s="66"/>
      <c r="D106" s="68"/>
      <c r="E106" s="97"/>
      <c r="F106" s="97">
        <f t="shared" si="26"/>
        <v>0</v>
      </c>
      <c r="G106" s="97"/>
      <c r="H106" s="97">
        <f t="shared" si="37"/>
        <v>0</v>
      </c>
      <c r="I106" s="63" t="str">
        <f t="shared" si="38"/>
        <v>OK</v>
      </c>
      <c r="J106" s="97"/>
      <c r="K106" s="97">
        <f t="shared" si="27"/>
        <v>0</v>
      </c>
      <c r="L106" s="63" t="str">
        <f t="shared" si="28"/>
        <v>OK</v>
      </c>
      <c r="M106" s="97"/>
      <c r="N106" s="97">
        <f t="shared" si="29"/>
        <v>0</v>
      </c>
      <c r="O106" s="63" t="str">
        <f t="shared" si="30"/>
        <v>OK</v>
      </c>
      <c r="P106" s="97"/>
      <c r="Q106" s="97">
        <f t="shared" si="31"/>
        <v>0</v>
      </c>
      <c r="R106" s="63" t="str">
        <f t="shared" si="32"/>
        <v>OK</v>
      </c>
      <c r="S106" s="97"/>
      <c r="T106" s="97">
        <f t="shared" si="33"/>
        <v>0</v>
      </c>
      <c r="U106" s="63" t="str">
        <f t="shared" si="34"/>
        <v>OK</v>
      </c>
      <c r="V106" s="97"/>
      <c r="W106" s="97">
        <f t="shared" si="35"/>
        <v>0</v>
      </c>
      <c r="X106" s="63" t="str">
        <f t="shared" si="36"/>
        <v>OK</v>
      </c>
    </row>
    <row r="107" spans="1:25" ht="15" x14ac:dyDescent="0.25">
      <c r="A107" s="91"/>
      <c r="B107" s="92"/>
      <c r="C107" s="91"/>
      <c r="D107" s="93"/>
      <c r="E107" s="94"/>
      <c r="F107" s="95"/>
      <c r="G107" s="94"/>
      <c r="H107" s="95"/>
      <c r="I107" s="96"/>
      <c r="J107" s="94"/>
      <c r="K107" s="95"/>
      <c r="L107" s="96"/>
      <c r="M107" s="94"/>
      <c r="N107" s="95"/>
      <c r="O107" s="96"/>
      <c r="P107" s="94"/>
      <c r="Q107" s="95"/>
      <c r="R107" s="96"/>
      <c r="S107" s="94"/>
      <c r="T107" s="95"/>
      <c r="U107" s="96"/>
      <c r="V107" s="94"/>
      <c r="W107" s="95"/>
      <c r="X107" s="96"/>
    </row>
    <row r="108" spans="1:25" x14ac:dyDescent="0.25">
      <c r="A108" s="66"/>
      <c r="B108" s="72" t="s">
        <v>3</v>
      </c>
      <c r="C108" s="66"/>
      <c r="D108" s="66"/>
      <c r="E108" s="69"/>
      <c r="F108" s="73">
        <f>SUM(F8:F107)</f>
        <v>0</v>
      </c>
      <c r="G108" s="69"/>
      <c r="H108" s="73">
        <f>SUM(H8:H107)</f>
        <v>0</v>
      </c>
      <c r="I108" s="66"/>
      <c r="J108" s="69"/>
      <c r="K108" s="73">
        <f>SUM(K8:K107)</f>
        <v>0</v>
      </c>
      <c r="L108" s="66"/>
      <c r="M108" s="69"/>
      <c r="N108" s="73">
        <f>SUM(N8:N107)</f>
        <v>0</v>
      </c>
      <c r="O108" s="66"/>
      <c r="P108" s="69"/>
      <c r="Q108" s="73">
        <f>SUM(Q8:Q107)</f>
        <v>0</v>
      </c>
      <c r="R108" s="66"/>
      <c r="S108" s="69"/>
      <c r="T108" s="73">
        <f>SUM(T8:T107)</f>
        <v>0</v>
      </c>
      <c r="U108" s="66"/>
      <c r="V108" s="69"/>
      <c r="W108" s="73">
        <f>SUM(W8:W107)</f>
        <v>0</v>
      </c>
      <c r="X108" s="66"/>
      <c r="Y108" s="2"/>
    </row>
    <row r="109" spans="1:25" x14ac:dyDescent="0.25">
      <c r="A109" s="66"/>
      <c r="B109" s="76" t="s">
        <v>10</v>
      </c>
      <c r="C109" s="77">
        <v>0.17</v>
      </c>
      <c r="D109" s="66"/>
      <c r="E109" s="69"/>
      <c r="F109" s="69">
        <f>ROUND(F$108*$C109,0)</f>
        <v>0</v>
      </c>
      <c r="G109" s="78"/>
      <c r="H109" s="69">
        <f>ROUND(H$108*G109,0)</f>
        <v>0</v>
      </c>
      <c r="I109" s="66"/>
      <c r="J109" s="78"/>
      <c r="K109" s="69">
        <f>ROUND(K$108*J109,0)</f>
        <v>0</v>
      </c>
      <c r="L109" s="66"/>
      <c r="M109" s="78"/>
      <c r="N109" s="69">
        <f>ROUND(N$108*M109,0)</f>
        <v>0</v>
      </c>
      <c r="O109" s="66"/>
      <c r="P109" s="78"/>
      <c r="Q109" s="69">
        <f>ROUND(Q$108*P109,0)</f>
        <v>0</v>
      </c>
      <c r="R109" s="66"/>
      <c r="S109" s="78"/>
      <c r="T109" s="69">
        <f>ROUND(T$108*S109,0)</f>
        <v>0</v>
      </c>
      <c r="U109" s="66"/>
      <c r="V109" s="78"/>
      <c r="W109" s="69">
        <f>ROUND(W$108*V109,0)</f>
        <v>0</v>
      </c>
      <c r="X109" s="66"/>
      <c r="Y109" s="2"/>
    </row>
    <row r="110" spans="1:25" x14ac:dyDescent="0.25">
      <c r="A110" s="66"/>
      <c r="B110" s="76" t="s">
        <v>4</v>
      </c>
      <c r="C110" s="77">
        <v>0.05</v>
      </c>
      <c r="D110" s="66"/>
      <c r="E110" s="69"/>
      <c r="F110" s="69">
        <f t="shared" ref="F110:F111" si="39">ROUND(F$108*$C110,0)</f>
        <v>0</v>
      </c>
      <c r="G110" s="78"/>
      <c r="H110" s="69">
        <f>ROUND(H$108*G110,0)</f>
        <v>0</v>
      </c>
      <c r="I110" s="66"/>
      <c r="J110" s="78"/>
      <c r="K110" s="69">
        <f>ROUND(K$108*J110,0)</f>
        <v>0</v>
      </c>
      <c r="L110" s="66"/>
      <c r="M110" s="78"/>
      <c r="N110" s="69">
        <f>ROUND(N$108*M110,0)</f>
        <v>0</v>
      </c>
      <c r="O110" s="66"/>
      <c r="P110" s="78"/>
      <c r="Q110" s="69">
        <f>ROUND(Q$108*P110,0)</f>
        <v>0</v>
      </c>
      <c r="R110" s="66"/>
      <c r="S110" s="78"/>
      <c r="T110" s="69">
        <f>ROUND(T$108*S110,0)</f>
        <v>0</v>
      </c>
      <c r="U110" s="66"/>
      <c r="V110" s="78"/>
      <c r="W110" s="69">
        <f>ROUND(W$108*V110,0)</f>
        <v>0</v>
      </c>
      <c r="X110" s="66"/>
      <c r="Y110" s="2"/>
    </row>
    <row r="111" spans="1:25" x14ac:dyDescent="0.25">
      <c r="A111" s="66"/>
      <c r="B111" s="76" t="s">
        <v>11</v>
      </c>
      <c r="C111" s="77">
        <v>0.03</v>
      </c>
      <c r="D111" s="66"/>
      <c r="E111" s="69"/>
      <c r="F111" s="69">
        <f t="shared" si="39"/>
        <v>0</v>
      </c>
      <c r="G111" s="78"/>
      <c r="H111" s="69">
        <f>ROUND(H$108*G111,0)</f>
        <v>0</v>
      </c>
      <c r="I111" s="66"/>
      <c r="J111" s="78"/>
      <c r="K111" s="69">
        <f>ROUND(K$108*J111,0)</f>
        <v>0</v>
      </c>
      <c r="L111" s="66"/>
      <c r="M111" s="78"/>
      <c r="N111" s="69">
        <f>ROUND(N$108*M111,0)</f>
        <v>0</v>
      </c>
      <c r="O111" s="66"/>
      <c r="P111" s="78"/>
      <c r="Q111" s="69">
        <f>ROUND(Q$108*P111,0)</f>
        <v>0</v>
      </c>
      <c r="R111" s="66"/>
      <c r="S111" s="78"/>
      <c r="T111" s="69">
        <f>ROUND(T$108*S111,0)</f>
        <v>0</v>
      </c>
      <c r="U111" s="66"/>
      <c r="V111" s="78"/>
      <c r="W111" s="69">
        <f>ROUND(W$108*V111,0)</f>
        <v>0</v>
      </c>
      <c r="X111" s="66"/>
      <c r="Y111" s="2"/>
    </row>
    <row r="112" spans="1:25" x14ac:dyDescent="0.25">
      <c r="A112" s="66"/>
      <c r="B112" s="79" t="s">
        <v>5</v>
      </c>
      <c r="C112" s="80">
        <f>SUM(C109:C111)</f>
        <v>0.25</v>
      </c>
      <c r="D112" s="66"/>
      <c r="E112" s="69"/>
      <c r="F112" s="73">
        <f>SUM(F109:F111)</f>
        <v>0</v>
      </c>
      <c r="G112" s="78"/>
      <c r="H112" s="73">
        <f>SUM(H109:H111)</f>
        <v>0</v>
      </c>
      <c r="I112" s="66" t="str">
        <f>+IF(G112&lt;=$C$112,"OK","NO OK")</f>
        <v>OK</v>
      </c>
      <c r="J112" s="78"/>
      <c r="K112" s="73">
        <f>SUM(K109:K111)</f>
        <v>0</v>
      </c>
      <c r="L112" s="66" t="str">
        <f>+IF(J112&lt;=$C$112,"OK","NO OK")</f>
        <v>OK</v>
      </c>
      <c r="M112" s="78"/>
      <c r="N112" s="73">
        <f>SUM(N109:N111)</f>
        <v>0</v>
      </c>
      <c r="O112" s="66" t="str">
        <f>+IF(M112&lt;=$C$112,"OK","NO OK")</f>
        <v>OK</v>
      </c>
      <c r="P112" s="78"/>
      <c r="Q112" s="73">
        <f>SUM(Q109:Q111)</f>
        <v>0</v>
      </c>
      <c r="R112" s="66" t="str">
        <f>+IF(P112&lt;=$C$112,"OK","NO OK")</f>
        <v>OK</v>
      </c>
      <c r="S112" s="78"/>
      <c r="T112" s="73">
        <f>SUM(T109:T111)</f>
        <v>0</v>
      </c>
      <c r="U112" s="66" t="str">
        <f>+IF(S112&lt;=$C$112,"OK","NO OK")</f>
        <v>OK</v>
      </c>
      <c r="V112" s="78"/>
      <c r="W112" s="73">
        <f>SUM(W109:W111)</f>
        <v>0</v>
      </c>
      <c r="X112" s="66" t="str">
        <f>+IF(V112&lt;=$C$112,"OK","NO OK")</f>
        <v>OK</v>
      </c>
      <c r="Y112" s="2"/>
    </row>
    <row r="113" spans="1:25" x14ac:dyDescent="0.25">
      <c r="A113" s="66"/>
      <c r="B113" s="81" t="s">
        <v>6</v>
      </c>
      <c r="C113" s="82">
        <v>0.19</v>
      </c>
      <c r="D113" s="66"/>
      <c r="E113" s="69"/>
      <c r="F113" s="69">
        <f>ROUNDUP(F108*C110*C113,0)</f>
        <v>0</v>
      </c>
      <c r="G113" s="78"/>
      <c r="H113" s="69">
        <f>ROUND(H108*G110*G113,0)</f>
        <v>0</v>
      </c>
      <c r="I113" s="66"/>
      <c r="J113" s="78"/>
      <c r="K113" s="69">
        <f>ROUND(K108*J110*J113,0)</f>
        <v>0</v>
      </c>
      <c r="L113" s="66"/>
      <c r="M113" s="78"/>
      <c r="N113" s="69">
        <f>ROUND(N108*M110*M113,0)</f>
        <v>0</v>
      </c>
      <c r="O113" s="66"/>
      <c r="P113" s="78"/>
      <c r="Q113" s="69">
        <f>ROUND(Q108*P110*P113,0)</f>
        <v>0</v>
      </c>
      <c r="R113" s="66"/>
      <c r="S113" s="78"/>
      <c r="T113" s="69">
        <f>ROUND(T108*S110*S113,0)</f>
        <v>0</v>
      </c>
      <c r="U113" s="66"/>
      <c r="V113" s="78"/>
      <c r="W113" s="69">
        <f>ROUND(W108*V110*V113,0)</f>
        <v>0</v>
      </c>
      <c r="X113" s="66"/>
      <c r="Y113" s="2"/>
    </row>
    <row r="114" spans="1:25" x14ac:dyDescent="0.25">
      <c r="A114" s="66"/>
      <c r="B114" s="83" t="s">
        <v>57</v>
      </c>
      <c r="C114" s="66"/>
      <c r="D114" s="3"/>
      <c r="E114" s="69"/>
      <c r="F114" s="73">
        <f>F108+F112+F113</f>
        <v>0</v>
      </c>
      <c r="G114" s="84"/>
      <c r="I114" s="66"/>
      <c r="J114" s="84"/>
      <c r="L114" s="66"/>
      <c r="M114" s="84"/>
      <c r="O114" s="66"/>
      <c r="P114" s="84"/>
      <c r="R114" s="66"/>
      <c r="S114" s="84"/>
      <c r="U114" s="66"/>
      <c r="V114" s="84"/>
      <c r="X114" s="66"/>
      <c r="Y114" s="2"/>
    </row>
    <row r="115" spans="1:25"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2"/>
    </row>
    <row r="116" spans="1:25" ht="15" x14ac:dyDescent="0.25">
      <c r="A116" s="66"/>
      <c r="B116" s="85" t="s">
        <v>49</v>
      </c>
      <c r="C116" s="66"/>
      <c r="D116" s="66"/>
      <c r="E116" s="66"/>
      <c r="F116" s="66"/>
      <c r="G116" s="66"/>
      <c r="H116" s="64">
        <f>H108+H112+H113</f>
        <v>0</v>
      </c>
      <c r="I116" s="63" t="str">
        <f>+IF(H116&lt;=$F114,"OK","NO OK")</f>
        <v>OK</v>
      </c>
      <c r="J116" s="66"/>
      <c r="K116" s="64">
        <f>K108+K112+K113</f>
        <v>0</v>
      </c>
      <c r="L116" s="63" t="str">
        <f>+IF(K116&lt;=$F114,"OK","NO OK")</f>
        <v>OK</v>
      </c>
      <c r="M116" s="66"/>
      <c r="N116" s="64">
        <f>N108+N112+N113</f>
        <v>0</v>
      </c>
      <c r="O116" s="63" t="str">
        <f>+IF(N116&lt;=$F114,"OK","NO OK")</f>
        <v>OK</v>
      </c>
      <c r="P116" s="66"/>
      <c r="Q116" s="64">
        <f>Q108+Q112+Q113</f>
        <v>0</v>
      </c>
      <c r="R116" s="63" t="str">
        <f>+IF(Q116&lt;=$F114,"OK","NO OK")</f>
        <v>OK</v>
      </c>
      <c r="S116" s="66"/>
      <c r="T116" s="64">
        <f>T108+T112+T113</f>
        <v>0</v>
      </c>
      <c r="U116" s="63" t="str">
        <f>+IF(T116&lt;=$F114,"OK","NO OK")</f>
        <v>OK</v>
      </c>
      <c r="V116" s="66"/>
      <c r="W116" s="64">
        <f>W108+W112+W113</f>
        <v>0</v>
      </c>
      <c r="X116" s="63" t="str">
        <f>+IF(W116&lt;=$F114,"OK","NO OK")</f>
        <v>OK</v>
      </c>
      <c r="Y116" s="2"/>
    </row>
    <row r="117" spans="1:25" ht="15" x14ac:dyDescent="0.25">
      <c r="A117" s="66"/>
      <c r="B117" s="85" t="s">
        <v>50</v>
      </c>
      <c r="C117" s="66"/>
      <c r="D117" s="66"/>
      <c r="E117" s="66"/>
      <c r="F117" s="66"/>
      <c r="G117" s="66"/>
      <c r="H117" s="86" t="e">
        <f>+ROUND(H116/$F114,4)</f>
        <v>#DIV/0!</v>
      </c>
      <c r="I117" s="63" t="e">
        <f>+IF(H117&gt;=95%,"OK","NO OK")</f>
        <v>#DIV/0!</v>
      </c>
      <c r="J117" s="66"/>
      <c r="K117" s="86" t="e">
        <f>+ROUND(K116/$F114,4)</f>
        <v>#DIV/0!</v>
      </c>
      <c r="L117" s="63" t="e">
        <f>+IF(K117&gt;=95%,"OK","NO OK")</f>
        <v>#DIV/0!</v>
      </c>
      <c r="M117" s="66"/>
      <c r="N117" s="86" t="e">
        <f>+ROUND(N116/$F114,4)</f>
        <v>#DIV/0!</v>
      </c>
      <c r="O117" s="63" t="e">
        <f>+IF(N117&gt;=95%,"OK","NO OK")</f>
        <v>#DIV/0!</v>
      </c>
      <c r="P117" s="66"/>
      <c r="Q117" s="86" t="e">
        <f>+ROUND(Q116/$F114,4)</f>
        <v>#DIV/0!</v>
      </c>
      <c r="R117" s="63" t="e">
        <f>+IF(Q117&gt;=95%,"OK","NO OK")</f>
        <v>#DIV/0!</v>
      </c>
      <c r="S117" s="66"/>
      <c r="T117" s="86" t="e">
        <f>+ROUND(T116/$F114,4)</f>
        <v>#DIV/0!</v>
      </c>
      <c r="U117" s="63" t="e">
        <f>+IF(T117&gt;=95%,"OK","NO OK")</f>
        <v>#DIV/0!</v>
      </c>
      <c r="V117" s="66"/>
      <c r="W117" s="86" t="e">
        <f>+ROUND(W116/$F114,4)</f>
        <v>#DIV/0!</v>
      </c>
      <c r="X117" s="63" t="e">
        <f>+IF(W117&gt;=95%,"OK","NO OK")</f>
        <v>#DIV/0!</v>
      </c>
      <c r="Y117" s="2"/>
    </row>
    <row r="118" spans="1:25" x14ac:dyDescent="0.25">
      <c r="A118" s="66"/>
      <c r="B118" s="85" t="s">
        <v>51</v>
      </c>
      <c r="C118" s="66"/>
      <c r="D118" s="66"/>
      <c r="E118" s="66"/>
      <c r="F118" s="66"/>
      <c r="G118" s="66"/>
      <c r="H118" s="73">
        <v>0</v>
      </c>
      <c r="I118" s="66"/>
      <c r="J118" s="66"/>
      <c r="K118" s="73">
        <v>0</v>
      </c>
      <c r="L118" s="66"/>
      <c r="M118" s="66"/>
      <c r="N118" s="73">
        <v>0</v>
      </c>
      <c r="O118" s="66"/>
      <c r="P118" s="66"/>
      <c r="Q118" s="73">
        <v>0</v>
      </c>
      <c r="R118" s="66"/>
      <c r="S118" s="66"/>
      <c r="T118" s="73">
        <v>0</v>
      </c>
      <c r="U118" s="66"/>
      <c r="V118" s="66"/>
      <c r="W118" s="73">
        <v>0</v>
      </c>
      <c r="X118" s="66"/>
      <c r="Y118" s="2"/>
    </row>
    <row r="119" spans="1:25" x14ac:dyDescent="0.25">
      <c r="A119" s="66"/>
      <c r="B119" s="85" t="s">
        <v>52</v>
      </c>
      <c r="C119" s="66"/>
      <c r="D119" s="66"/>
      <c r="E119" s="66"/>
      <c r="F119" s="66"/>
      <c r="G119" s="66"/>
      <c r="H119" s="73">
        <f>+ABS(H116-H118)</f>
        <v>0</v>
      </c>
      <c r="I119" s="66"/>
      <c r="J119" s="66"/>
      <c r="K119" s="73">
        <f>+ABS(K116-K118)</f>
        <v>0</v>
      </c>
      <c r="L119" s="66"/>
      <c r="M119" s="66"/>
      <c r="N119" s="73">
        <f>+ABS(N116-N118)</f>
        <v>0</v>
      </c>
      <c r="O119" s="66"/>
      <c r="P119" s="66"/>
      <c r="Q119" s="73">
        <f>+ABS(Q116-Q118)</f>
        <v>0</v>
      </c>
      <c r="R119" s="66"/>
      <c r="S119" s="66"/>
      <c r="T119" s="73">
        <f>+ABS(T116-T118)</f>
        <v>0</v>
      </c>
      <c r="U119" s="66"/>
      <c r="V119" s="66"/>
      <c r="W119" s="73">
        <f>+ABS(W116-W118)</f>
        <v>0</v>
      </c>
      <c r="X119" s="66"/>
      <c r="Y119" s="2"/>
    </row>
    <row r="120" spans="1:25" ht="15" x14ac:dyDescent="0.25">
      <c r="A120" s="66"/>
      <c r="B120" s="85" t="s">
        <v>53</v>
      </c>
      <c r="C120" s="66"/>
      <c r="D120" s="66"/>
      <c r="E120" s="66"/>
      <c r="F120" s="66"/>
      <c r="G120" s="66"/>
      <c r="H120" s="98" t="e">
        <f>+H119/H118</f>
        <v>#DIV/0!</v>
      </c>
      <c r="I120" s="65" t="e">
        <f>+IF(H120&gt;0.1%,"NO OK","OK")</f>
        <v>#DIV/0!</v>
      </c>
      <c r="J120" s="66"/>
      <c r="K120" s="98" t="e">
        <f>+K119/K118</f>
        <v>#DIV/0!</v>
      </c>
      <c r="L120" s="65" t="e">
        <f>+IF(K120&gt;0.1%,"NO OK","OK")</f>
        <v>#DIV/0!</v>
      </c>
      <c r="M120" s="66"/>
      <c r="N120" s="98" t="e">
        <f>+N119/N118</f>
        <v>#DIV/0!</v>
      </c>
      <c r="O120" s="65" t="e">
        <f>+IF(N120&gt;0.1%,"NO OK","OK")</f>
        <v>#DIV/0!</v>
      </c>
      <c r="P120" s="66"/>
      <c r="Q120" s="98" t="e">
        <f>+Q119/Q118</f>
        <v>#DIV/0!</v>
      </c>
      <c r="R120" s="65" t="e">
        <f>+IF(Q120&gt;0.1%,"NO OK","OK")</f>
        <v>#DIV/0!</v>
      </c>
      <c r="S120" s="66"/>
      <c r="T120" s="98" t="e">
        <f>+T119/T118</f>
        <v>#DIV/0!</v>
      </c>
      <c r="U120" s="65" t="e">
        <f>+IF(T120&gt;0.1%,"NO OK","OK")</f>
        <v>#DIV/0!</v>
      </c>
      <c r="V120" s="66"/>
      <c r="W120" s="98" t="e">
        <f>+W119/W118</f>
        <v>#DIV/0!</v>
      </c>
      <c r="X120" s="65" t="e">
        <f>+IF(W120&gt;0.1%,"NO OK","OK")</f>
        <v>#DIV/0!</v>
      </c>
      <c r="Y120" s="2"/>
    </row>
    <row r="121" spans="1:25" ht="15" x14ac:dyDescent="0.25">
      <c r="A121" s="66"/>
      <c r="B121" s="85" t="s">
        <v>54</v>
      </c>
      <c r="C121" s="66"/>
      <c r="D121" s="66"/>
      <c r="E121" s="66"/>
      <c r="F121" s="66"/>
      <c r="G121" s="66"/>
      <c r="H121" s="66"/>
      <c r="I121" s="65" t="s">
        <v>13</v>
      </c>
      <c r="J121" s="66"/>
      <c r="K121" s="66"/>
      <c r="L121" s="65" t="s">
        <v>13</v>
      </c>
      <c r="M121" s="66"/>
      <c r="N121" s="66"/>
      <c r="O121" s="65" t="s">
        <v>13</v>
      </c>
      <c r="P121" s="66"/>
      <c r="Q121" s="66"/>
      <c r="R121" s="65" t="s">
        <v>13</v>
      </c>
      <c r="S121" s="66"/>
      <c r="T121" s="66"/>
      <c r="U121" s="65" t="s">
        <v>13</v>
      </c>
      <c r="V121" s="66"/>
      <c r="W121" s="66"/>
      <c r="X121" s="65" t="s">
        <v>13</v>
      </c>
      <c r="Y121" s="2"/>
    </row>
    <row r="122" spans="1:25" ht="15" x14ac:dyDescent="0.25">
      <c r="A122" s="66"/>
      <c r="B122" s="85" t="s">
        <v>55</v>
      </c>
      <c r="C122" s="66"/>
      <c r="D122" s="66"/>
      <c r="E122" s="66"/>
      <c r="F122" s="66"/>
      <c r="G122" s="217" t="e">
        <f>+IF(I116="OK",IF(I117="OK",IF(I120="OK",IF(I121="OK",IF(I112="OK","SI","NO"),"NO"),"NO"),"NO"),"NO")</f>
        <v>#DIV/0!</v>
      </c>
      <c r="H122" s="218"/>
      <c r="I122" s="219"/>
      <c r="J122" s="217" t="e">
        <f>+IF(L116="OK",IF(L117="OK",IF(L120="OK",IF(L121="OK",IF(L112="OK","SI","NO"),"NO"),"NO"),"NO"),"NO")</f>
        <v>#DIV/0!</v>
      </c>
      <c r="K122" s="218"/>
      <c r="L122" s="219"/>
      <c r="M122" s="217" t="e">
        <f>+IF(O116="OK",IF(O117="OK",IF(O120="OK",IF(O121="OK",IF(O112="OK","SI","NO"),"NO"),"NO"),"NO"),"NO")</f>
        <v>#DIV/0!</v>
      </c>
      <c r="N122" s="218"/>
      <c r="O122" s="219"/>
      <c r="P122" s="217" t="e">
        <f>+IF(R116="OK",IF(R117="OK",IF(R120="OK",IF(R121="OK",IF(R112="OK","SI","NO"),"NO"),"NO"),"NO"),"NO")</f>
        <v>#DIV/0!</v>
      </c>
      <c r="Q122" s="218"/>
      <c r="R122" s="219"/>
      <c r="S122" s="217" t="e">
        <f>+IF(U116="OK",IF(U117="OK",IF(U120="OK",IF(U121="OK",IF(U112="OK","SI","NO"),"NO"),"NO"),"NO"),"NO")</f>
        <v>#DIV/0!</v>
      </c>
      <c r="T122" s="218"/>
      <c r="U122" s="219"/>
      <c r="V122" s="217" t="e">
        <f>+IF(X116="OK",IF(X117="OK",IF(X120="OK",IF(X121="OK",IF(X112="OK","SI","NO"),"NO"),"NO"),"NO"),"NO")</f>
        <v>#DIV/0!</v>
      </c>
      <c r="W122" s="218"/>
      <c r="X122" s="219"/>
      <c r="Y122" s="2"/>
    </row>
    <row r="123" spans="1:25" x14ac:dyDescent="0.25">
      <c r="Y123" s="2"/>
    </row>
    <row r="124" spans="1:25" ht="15.75" x14ac:dyDescent="0.25">
      <c r="B124" s="43" t="s">
        <v>36</v>
      </c>
      <c r="G124" s="43"/>
      <c r="H124" s="51"/>
      <c r="I124" s="51"/>
      <c r="J124" s="43"/>
      <c r="K124" s="51"/>
      <c r="L124" s="51"/>
      <c r="M124" s="43"/>
      <c r="N124" s="51"/>
      <c r="O124" s="51"/>
      <c r="P124" s="43"/>
      <c r="Q124" s="51"/>
      <c r="R124" s="51"/>
      <c r="S124" s="43"/>
      <c r="T124" s="51"/>
      <c r="U124" s="51"/>
      <c r="V124" s="43"/>
      <c r="W124" s="51"/>
      <c r="X124" s="51"/>
      <c r="Y124" s="2"/>
    </row>
    <row r="125" spans="1:25" x14ac:dyDescent="0.25">
      <c r="G125" s="50"/>
      <c r="H125" s="51"/>
      <c r="I125" s="51"/>
      <c r="J125" s="50"/>
      <c r="K125" s="51"/>
      <c r="L125" s="51"/>
      <c r="M125" s="50"/>
      <c r="N125" s="51"/>
      <c r="O125" s="51"/>
      <c r="P125" s="50"/>
      <c r="Q125" s="51"/>
      <c r="R125" s="51"/>
      <c r="S125" s="50"/>
      <c r="T125" s="51"/>
      <c r="U125" s="51"/>
      <c r="V125" s="50"/>
      <c r="W125" s="51"/>
      <c r="X125" s="51"/>
    </row>
    <row r="126" spans="1:25" x14ac:dyDescent="0.25">
      <c r="G126" s="50"/>
      <c r="H126" s="51"/>
      <c r="I126" s="51"/>
      <c r="J126" s="50"/>
      <c r="K126" s="51"/>
      <c r="L126" s="51"/>
      <c r="M126" s="50"/>
      <c r="N126" s="51"/>
      <c r="O126" s="51"/>
      <c r="P126" s="50"/>
      <c r="Q126" s="51"/>
      <c r="R126" s="51"/>
      <c r="S126" s="50"/>
      <c r="T126" s="51"/>
      <c r="U126" s="51"/>
      <c r="V126" s="50"/>
      <c r="W126" s="51"/>
      <c r="X126" s="51"/>
    </row>
    <row r="127" spans="1:25" x14ac:dyDescent="0.25">
      <c r="G127" s="50"/>
      <c r="H127" s="51"/>
      <c r="I127" s="51"/>
      <c r="J127" s="50"/>
      <c r="K127" s="51"/>
      <c r="L127" s="51"/>
      <c r="M127" s="50"/>
      <c r="N127" s="51"/>
      <c r="O127" s="51"/>
      <c r="P127" s="50"/>
      <c r="Q127" s="51"/>
      <c r="R127" s="51"/>
      <c r="S127" s="50"/>
      <c r="T127" s="51"/>
      <c r="U127" s="51"/>
      <c r="V127" s="50"/>
      <c r="W127" s="51"/>
      <c r="X127" s="51"/>
    </row>
    <row r="128" spans="1:25" ht="15.75" x14ac:dyDescent="0.25">
      <c r="B128" s="53" t="s">
        <v>37</v>
      </c>
      <c r="C128" s="53"/>
      <c r="G128" s="53"/>
      <c r="H128" s="51"/>
      <c r="I128" s="53"/>
      <c r="J128" s="53"/>
      <c r="K128" s="51"/>
      <c r="L128" s="53"/>
      <c r="M128" s="53"/>
      <c r="N128" s="51"/>
      <c r="O128" s="53"/>
      <c r="P128" s="53"/>
      <c r="Q128" s="51"/>
      <c r="R128" s="53"/>
      <c r="S128" s="53"/>
      <c r="T128" s="51"/>
      <c r="U128" s="53"/>
      <c r="V128" s="53"/>
      <c r="W128" s="51"/>
      <c r="X128" s="53"/>
    </row>
    <row r="129" spans="2:24" ht="15.75" x14ac:dyDescent="0.25">
      <c r="B129" s="54" t="s">
        <v>60</v>
      </c>
      <c r="C129" s="54"/>
      <c r="G129" s="54"/>
      <c r="H129" s="51"/>
      <c r="I129" s="54"/>
      <c r="J129" s="54"/>
      <c r="K129" s="51"/>
      <c r="L129" s="54"/>
      <c r="M129" s="54"/>
      <c r="N129" s="51"/>
      <c r="O129" s="54"/>
      <c r="P129" s="54"/>
      <c r="Q129" s="51"/>
      <c r="R129" s="54"/>
      <c r="S129" s="54"/>
      <c r="T129" s="51"/>
      <c r="U129" s="54"/>
      <c r="V129" s="54"/>
      <c r="W129" s="51"/>
      <c r="X129" s="54"/>
    </row>
    <row r="130" spans="2:24" ht="15.75" x14ac:dyDescent="0.25">
      <c r="B130" s="54"/>
      <c r="G130" s="54"/>
      <c r="H130" s="51"/>
      <c r="I130" s="51"/>
      <c r="J130" s="54"/>
      <c r="K130" s="51"/>
      <c r="L130" s="51"/>
      <c r="M130" s="54"/>
      <c r="N130" s="51"/>
      <c r="O130" s="51"/>
      <c r="P130" s="54"/>
      <c r="Q130" s="51"/>
      <c r="R130" s="51"/>
      <c r="S130" s="54"/>
      <c r="T130" s="51"/>
      <c r="U130" s="51"/>
      <c r="V130" s="54"/>
      <c r="W130" s="51"/>
      <c r="X130" s="51"/>
    </row>
    <row r="131" spans="2:24" ht="15.75" x14ac:dyDescent="0.25">
      <c r="B131" s="54"/>
      <c r="G131" s="54"/>
      <c r="H131" s="55"/>
      <c r="I131" s="55"/>
      <c r="J131" s="54"/>
      <c r="K131" s="55"/>
      <c r="L131" s="55"/>
      <c r="M131" s="54"/>
      <c r="N131" s="55"/>
      <c r="O131" s="55"/>
      <c r="P131" s="54"/>
      <c r="Q131" s="55"/>
      <c r="R131" s="55"/>
      <c r="S131" s="54"/>
      <c r="T131" s="55"/>
      <c r="U131" s="55"/>
      <c r="V131" s="54"/>
      <c r="W131" s="55"/>
      <c r="X131" s="55"/>
    </row>
    <row r="132" spans="2:24" ht="15.75" x14ac:dyDescent="0.25">
      <c r="B132" s="54"/>
      <c r="G132" s="54"/>
      <c r="H132" s="55"/>
      <c r="I132" s="55"/>
      <c r="J132" s="54"/>
      <c r="K132" s="55"/>
      <c r="L132" s="55"/>
      <c r="M132" s="54"/>
      <c r="N132" s="55"/>
      <c r="O132" s="55"/>
      <c r="P132" s="54"/>
      <c r="Q132" s="55"/>
      <c r="R132" s="55"/>
      <c r="S132" s="54"/>
      <c r="T132" s="55"/>
      <c r="U132" s="55"/>
      <c r="V132" s="54"/>
      <c r="W132" s="55"/>
      <c r="X132" s="55"/>
    </row>
    <row r="133" spans="2:24" ht="15.75" x14ac:dyDescent="0.25">
      <c r="B133" s="53" t="s">
        <v>38</v>
      </c>
      <c r="C133" s="53"/>
      <c r="G133" s="53"/>
      <c r="H133" s="53"/>
      <c r="I133" s="53"/>
      <c r="J133" s="53"/>
      <c r="K133" s="53"/>
      <c r="L133" s="53"/>
      <c r="M133" s="53"/>
      <c r="N133" s="53"/>
      <c r="O133" s="53"/>
      <c r="P133" s="53"/>
      <c r="Q133" s="53"/>
      <c r="R133" s="53"/>
      <c r="S133" s="53"/>
      <c r="T133" s="53"/>
      <c r="U133" s="53"/>
      <c r="V133" s="53"/>
      <c r="W133" s="53"/>
      <c r="X133" s="53"/>
    </row>
    <row r="134" spans="2:24" ht="15.75" x14ac:dyDescent="0.25">
      <c r="B134" s="54" t="s">
        <v>39</v>
      </c>
      <c r="C134" s="54"/>
      <c r="G134" s="54"/>
      <c r="H134" s="55"/>
      <c r="I134" s="55"/>
      <c r="J134" s="54"/>
      <c r="K134" s="55"/>
      <c r="L134" s="55"/>
      <c r="M134" s="54"/>
      <c r="N134" s="55"/>
      <c r="O134" s="55"/>
      <c r="P134" s="54"/>
      <c r="Q134" s="55"/>
      <c r="R134" s="55"/>
      <c r="S134" s="54"/>
      <c r="T134" s="55"/>
      <c r="U134" s="55"/>
      <c r="V134" s="54"/>
      <c r="W134" s="55"/>
      <c r="X134" s="55"/>
    </row>
    <row r="135" spans="2:24" ht="15.75" x14ac:dyDescent="0.25">
      <c r="B135" s="54" t="s">
        <v>40</v>
      </c>
      <c r="G135" s="54"/>
      <c r="H135" s="55"/>
      <c r="I135" s="55"/>
      <c r="J135" s="54"/>
      <c r="K135" s="55"/>
      <c r="L135" s="55"/>
      <c r="M135" s="54"/>
      <c r="N135" s="55"/>
      <c r="O135" s="55"/>
      <c r="P135" s="54"/>
      <c r="Q135" s="55"/>
      <c r="R135" s="55"/>
      <c r="S135" s="54"/>
      <c r="T135" s="55"/>
      <c r="U135" s="55"/>
      <c r="V135" s="54"/>
      <c r="W135" s="55"/>
      <c r="X135" s="55"/>
    </row>
  </sheetData>
  <mergeCells count="35">
    <mergeCell ref="A6:F6"/>
    <mergeCell ref="G6:G7"/>
    <mergeCell ref="H6:H7"/>
    <mergeCell ref="A1:F1"/>
    <mergeCell ref="A2:F2"/>
    <mergeCell ref="A3:F4"/>
    <mergeCell ref="G3:I4"/>
    <mergeCell ref="A5:F5"/>
    <mergeCell ref="G5:I5"/>
    <mergeCell ref="M3:O4"/>
    <mergeCell ref="M5:O5"/>
    <mergeCell ref="N6:N7"/>
    <mergeCell ref="G122:I122"/>
    <mergeCell ref="J122:L122"/>
    <mergeCell ref="M122:O122"/>
    <mergeCell ref="M6:M7"/>
    <mergeCell ref="J3:L4"/>
    <mergeCell ref="J5:L5"/>
    <mergeCell ref="J6:J7"/>
    <mergeCell ref="K6:K7"/>
    <mergeCell ref="P3:R4"/>
    <mergeCell ref="P5:R5"/>
    <mergeCell ref="P6:P7"/>
    <mergeCell ref="Q6:Q7"/>
    <mergeCell ref="P122:R122"/>
    <mergeCell ref="S3:U4"/>
    <mergeCell ref="S5:U5"/>
    <mergeCell ref="S6:S7"/>
    <mergeCell ref="T6:T7"/>
    <mergeCell ref="S122:U122"/>
    <mergeCell ref="V3:X4"/>
    <mergeCell ref="V5:X5"/>
    <mergeCell ref="V6:V7"/>
    <mergeCell ref="W6:W7"/>
    <mergeCell ref="V122:X122"/>
  </mergeCells>
  <conditionalFormatting sqref="I9 I107 I11 I13 I15 I17 I19 I21 I23 I25 I27 I29 I31 I33 I35 I37 I39 I41 I43 I45 I47 I49 I51 I53 I55 I57 I59 I61 I63 I65 I67 I69 I71 I73 I75 I77 I79 I81 I83 I85 I87 I89 I91 I93 I95 I97 I99 I101 I103 I105">
    <cfRule type="containsText" dxfId="77" priority="170" operator="containsText" text="NO OK">
      <formula>NOT(ISERROR(SEARCH("NO OK",I9)))</formula>
    </cfRule>
  </conditionalFormatting>
  <conditionalFormatting sqref="I120">
    <cfRule type="containsText" dxfId="76" priority="169" operator="containsText" text="NO OK">
      <formula>NOT(ISERROR(SEARCH("NO OK",I120)))</formula>
    </cfRule>
  </conditionalFormatting>
  <conditionalFormatting sqref="I116:I117">
    <cfRule type="containsText" dxfId="75" priority="168" operator="containsText" text="NO OK">
      <formula>NOT(ISERROR(SEARCH("NO OK",I116)))</formula>
    </cfRule>
  </conditionalFormatting>
  <conditionalFormatting sqref="I121">
    <cfRule type="containsText" dxfId="74" priority="167" operator="containsText" text="NO OK">
      <formula>NOT(ISERROR(SEARCH("NO OK",I121)))</formula>
    </cfRule>
  </conditionalFormatting>
  <conditionalFormatting sqref="I112">
    <cfRule type="cellIs" dxfId="73" priority="159" operator="equal">
      <formula>"NO OK"</formula>
    </cfRule>
  </conditionalFormatting>
  <conditionalFormatting sqref="G122">
    <cfRule type="containsText" dxfId="72"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71" priority="84" operator="containsText" text="NO OK">
      <formula>NOT(ISERROR(SEARCH("NO OK",L9)))</formula>
    </cfRule>
  </conditionalFormatting>
  <conditionalFormatting sqref="L120">
    <cfRule type="containsText" dxfId="70" priority="83" operator="containsText" text="NO OK">
      <formula>NOT(ISERROR(SEARCH("NO OK",L120)))</formula>
    </cfRule>
  </conditionalFormatting>
  <conditionalFormatting sqref="L116:L117">
    <cfRule type="containsText" dxfId="69" priority="82" operator="containsText" text="NO OK">
      <formula>NOT(ISERROR(SEARCH("NO OK",L116)))</formula>
    </cfRule>
  </conditionalFormatting>
  <conditionalFormatting sqref="L121">
    <cfRule type="containsText" dxfId="68" priority="81" operator="containsText" text="NO OK">
      <formula>NOT(ISERROR(SEARCH("NO OK",L121)))</formula>
    </cfRule>
  </conditionalFormatting>
  <conditionalFormatting sqref="L112">
    <cfRule type="cellIs" dxfId="67" priority="80" operator="equal">
      <formula>"NO OK"</formula>
    </cfRule>
  </conditionalFormatting>
  <conditionalFormatting sqref="J122">
    <cfRule type="containsText" dxfId="66"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65" priority="69" operator="containsText" text="NO OK">
      <formula>NOT(ISERROR(SEARCH("NO OK",O9)))</formula>
    </cfRule>
  </conditionalFormatting>
  <conditionalFormatting sqref="O120">
    <cfRule type="containsText" dxfId="64" priority="68" operator="containsText" text="NO OK">
      <formula>NOT(ISERROR(SEARCH("NO OK",O120)))</formula>
    </cfRule>
  </conditionalFormatting>
  <conditionalFormatting sqref="O116:O117">
    <cfRule type="containsText" dxfId="63" priority="67" operator="containsText" text="NO OK">
      <formula>NOT(ISERROR(SEARCH("NO OK",O116)))</formula>
    </cfRule>
  </conditionalFormatting>
  <conditionalFormatting sqref="O121">
    <cfRule type="containsText" dxfId="62" priority="66" operator="containsText" text="NO OK">
      <formula>NOT(ISERROR(SEARCH("NO OK",O121)))</formula>
    </cfRule>
  </conditionalFormatting>
  <conditionalFormatting sqref="O112">
    <cfRule type="cellIs" dxfId="61" priority="65" operator="equal">
      <formula>"NO OK"</formula>
    </cfRule>
  </conditionalFormatting>
  <conditionalFormatting sqref="M122">
    <cfRule type="containsText" dxfId="60"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59" priority="54" operator="containsText" text="NO OK">
      <formula>NOT(ISERROR(SEARCH("NO OK",R9)))</formula>
    </cfRule>
  </conditionalFormatting>
  <conditionalFormatting sqref="R120">
    <cfRule type="containsText" dxfId="58" priority="53" operator="containsText" text="NO OK">
      <formula>NOT(ISERROR(SEARCH("NO OK",R120)))</formula>
    </cfRule>
  </conditionalFormatting>
  <conditionalFormatting sqref="R116:R117">
    <cfRule type="containsText" dxfId="57" priority="52" operator="containsText" text="NO OK">
      <formula>NOT(ISERROR(SEARCH("NO OK",R116)))</formula>
    </cfRule>
  </conditionalFormatting>
  <conditionalFormatting sqref="R121">
    <cfRule type="containsText" dxfId="56" priority="51" operator="containsText" text="NO OK">
      <formula>NOT(ISERROR(SEARCH("NO OK",R121)))</formula>
    </cfRule>
  </conditionalFormatting>
  <conditionalFormatting sqref="R112">
    <cfRule type="cellIs" dxfId="55" priority="50" operator="equal">
      <formula>"NO OK"</formula>
    </cfRule>
  </conditionalFormatting>
  <conditionalFormatting sqref="P122">
    <cfRule type="containsText" dxfId="54" priority="49" operator="containsText" text="NO">
      <formula>NOT(ISERROR(SEARCH("NO",P122)))</formula>
    </cfRule>
  </conditionalFormatting>
  <conditionalFormatting sqref="G122:R122">
    <cfRule type="containsText" dxfId="53"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52" priority="38" operator="containsText" text="NO OK">
      <formula>NOT(ISERROR(SEARCH("NO OK",U9)))</formula>
    </cfRule>
  </conditionalFormatting>
  <conditionalFormatting sqref="U120">
    <cfRule type="containsText" dxfId="51" priority="37" operator="containsText" text="NO OK">
      <formula>NOT(ISERROR(SEARCH("NO OK",U120)))</formula>
    </cfRule>
  </conditionalFormatting>
  <conditionalFormatting sqref="U116:U117">
    <cfRule type="containsText" dxfId="50" priority="36" operator="containsText" text="NO OK">
      <formula>NOT(ISERROR(SEARCH("NO OK",U116)))</formula>
    </cfRule>
  </conditionalFormatting>
  <conditionalFormatting sqref="U121">
    <cfRule type="containsText" dxfId="49" priority="35" operator="containsText" text="NO OK">
      <formula>NOT(ISERROR(SEARCH("NO OK",U121)))</formula>
    </cfRule>
  </conditionalFormatting>
  <conditionalFormatting sqref="U112">
    <cfRule type="cellIs" dxfId="48" priority="34" operator="equal">
      <formula>"NO OK"</formula>
    </cfRule>
  </conditionalFormatting>
  <conditionalFormatting sqref="S122">
    <cfRule type="containsText" dxfId="47" priority="33" operator="containsText" text="NO">
      <formula>NOT(ISERROR(SEARCH("NO",S122)))</formula>
    </cfRule>
  </conditionalFormatting>
  <conditionalFormatting sqref="S122:U122">
    <cfRule type="containsText" dxfId="46"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45" priority="22" operator="containsText" text="NO OK">
      <formula>NOT(ISERROR(SEARCH("NO OK",X9)))</formula>
    </cfRule>
  </conditionalFormatting>
  <conditionalFormatting sqref="X120">
    <cfRule type="containsText" dxfId="44" priority="21" operator="containsText" text="NO OK">
      <formula>NOT(ISERROR(SEARCH("NO OK",X120)))</formula>
    </cfRule>
  </conditionalFormatting>
  <conditionalFormatting sqref="X116:X117">
    <cfRule type="containsText" dxfId="43" priority="20" operator="containsText" text="NO OK">
      <formula>NOT(ISERROR(SEARCH("NO OK",X116)))</formula>
    </cfRule>
  </conditionalFormatting>
  <conditionalFormatting sqref="X121">
    <cfRule type="containsText" dxfId="42" priority="19" operator="containsText" text="NO OK">
      <formula>NOT(ISERROR(SEARCH("NO OK",X121)))</formula>
    </cfRule>
  </conditionalFormatting>
  <conditionalFormatting sqref="X112">
    <cfRule type="cellIs" dxfId="41" priority="18" operator="equal">
      <formula>"NO OK"</formula>
    </cfRule>
  </conditionalFormatting>
  <conditionalFormatting sqref="V122">
    <cfRule type="containsText" dxfId="40" priority="17" operator="containsText" text="NO">
      <formula>NOT(ISERROR(SEARCH("NO",V122)))</formula>
    </cfRule>
  </conditionalFormatting>
  <conditionalFormatting sqref="V122:X122">
    <cfRule type="containsText" dxfId="39"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38"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37"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6"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35"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34"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33"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VERIFICACION FINANCIERA</vt:lpstr>
      <vt:lpstr>VERIFICACION JURIDICA</vt:lpstr>
      <vt:lpstr>VERIFICACION TECNICA</vt:lpstr>
      <vt:lpstr>VTE</vt:lpstr>
      <vt:lpstr>CORREC. ARITM.</vt:lpstr>
      <vt:lpstr>'VERIFICACION FINANCIERA'!Área_de_impresión</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4VYWFV1</cp:lastModifiedBy>
  <cp:lastPrinted>2017-09-05T21:11:09Z</cp:lastPrinted>
  <dcterms:created xsi:type="dcterms:W3CDTF">2009-02-06T14:59:26Z</dcterms:created>
  <dcterms:modified xsi:type="dcterms:W3CDTF">2018-12-27T20:32:01Z</dcterms:modified>
</cp:coreProperties>
</file>